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firstSheet="1" activeTab="1"/>
  </bookViews>
  <sheets>
    <sheet name="узи" sheetId="1" r:id="rId1"/>
    <sheet name="перечень" sheetId="2" r:id="rId2"/>
  </sheets>
  <definedNames/>
  <calcPr fullCalcOnLoad="1"/>
</workbook>
</file>

<file path=xl/sharedStrings.xml><?xml version="1.0" encoding="utf-8"?>
<sst xmlns="http://schemas.openxmlformats.org/spreadsheetml/2006/main" count="460" uniqueCount="421">
  <si>
    <t>Избирательное пришлифовывание твердых тканей зубов</t>
  </si>
  <si>
    <t>врача</t>
  </si>
  <si>
    <t>сумма</t>
  </si>
  <si>
    <t>м/с</t>
  </si>
  <si>
    <t>всего</t>
  </si>
  <si>
    <t>итого</t>
  </si>
  <si>
    <t>стаж 30%</t>
  </si>
  <si>
    <t>урал,15%</t>
  </si>
  <si>
    <t>ставка месяц</t>
  </si>
  <si>
    <t>часов в месяц</t>
  </si>
  <si>
    <t>зр/пл в час</t>
  </si>
  <si>
    <t>зр/пл в месяц</t>
  </si>
  <si>
    <t xml:space="preserve">зар/ плата </t>
  </si>
  <si>
    <t>вредность15%</t>
  </si>
  <si>
    <t>%начисл,</t>
  </si>
  <si>
    <t>коэф,наклад,</t>
  </si>
  <si>
    <t>начислен,</t>
  </si>
  <si>
    <t>накладные</t>
  </si>
  <si>
    <t>расходы</t>
  </si>
  <si>
    <t>рентабельность</t>
  </si>
  <si>
    <t>медикоменты</t>
  </si>
  <si>
    <t>перчатки</t>
  </si>
  <si>
    <t>кол-во</t>
  </si>
  <si>
    <t>цена за 1</t>
  </si>
  <si>
    <t>з/пл,врача</t>
  </si>
  <si>
    <t>з/пл м/с,</t>
  </si>
  <si>
    <t xml:space="preserve">начисления на </t>
  </si>
  <si>
    <t xml:space="preserve">зар/ плату </t>
  </si>
  <si>
    <t xml:space="preserve">накладные </t>
  </si>
  <si>
    <t>расчет стоимости услуги "утрозвуковая  диогностика"(узи)</t>
  </si>
  <si>
    <t>гель</t>
  </si>
  <si>
    <t>Главный врач</t>
  </si>
  <si>
    <t>Устинов А,Ф,</t>
  </si>
  <si>
    <t>Экономист</t>
  </si>
  <si>
    <t>Бахарева В,М,</t>
  </si>
  <si>
    <t>Профилактический прием (осмотр, консультация) врача-терапевта</t>
  </si>
  <si>
    <t>Профилактический прием (осмотр, консультация) врача-дерматовенеролога</t>
  </si>
  <si>
    <t>Профилактический прием (осмотр, консультация) врача-офтальмолога</t>
  </si>
  <si>
    <t>Профилактический прием (осмотр, консультация) врача-хирурга</t>
  </si>
  <si>
    <t>Профилактический прием (осмотр, консультация) врача-инфекциониста</t>
  </si>
  <si>
    <t>Профилактический прием (осмотр, консультация) врача психиатра-нарколога</t>
  </si>
  <si>
    <t>Код услуги</t>
  </si>
  <si>
    <t>Анализ мочи общий</t>
  </si>
  <si>
    <t>Микроскопическое исследование влагалищных мазков</t>
  </si>
  <si>
    <t>Предрейсовое медицинское освидетельствование шоферов</t>
  </si>
  <si>
    <t>Работы по экспертизе владения оружием</t>
  </si>
  <si>
    <t>D20.03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</si>
  <si>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</si>
  <si>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</si>
  <si>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</si>
  <si>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</si>
  <si>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</si>
  <si>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</si>
  <si>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</si>
  <si>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</si>
  <si>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</si>
  <si>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</si>
  <si>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Восстановление зуба пломбой</t>
  </si>
  <si>
    <t>Пломбирование корневого канала зуба</t>
  </si>
  <si>
    <t>Офтальмология</t>
  </si>
  <si>
    <t>Неврология</t>
  </si>
  <si>
    <t>Инфекционные болезни</t>
  </si>
  <si>
    <t>Дерматовенерология</t>
  </si>
  <si>
    <t>Терапия</t>
  </si>
  <si>
    <t>Хирургия</t>
  </si>
  <si>
    <t>Функциональная диагностика</t>
  </si>
  <si>
    <t>Клиническая лабораторная диагностика</t>
  </si>
  <si>
    <t>Исследование уровня общего билирубина в крови</t>
  </si>
  <si>
    <t xml:space="preserve">Исследование уровня холестерина в крови </t>
  </si>
  <si>
    <t xml:space="preserve">Ультразвуковое исследование печени </t>
  </si>
  <si>
    <t xml:space="preserve">Ультразвуковое исследование желчного пузыря </t>
  </si>
  <si>
    <t xml:space="preserve">Ультразвуковое исследование поджелудочной железы </t>
  </si>
  <si>
    <t>Ультразвуковое исследование молочных желез</t>
  </si>
  <si>
    <t>Ультразвуковое исследование простаты</t>
  </si>
  <si>
    <t xml:space="preserve">Ультразвуковое исследование почек </t>
  </si>
  <si>
    <t xml:space="preserve">Ультразвуковое исследование мочевого пузыря </t>
  </si>
  <si>
    <t>Ультразвуковая диагностика</t>
  </si>
  <si>
    <t>А04.14.001</t>
  </si>
  <si>
    <t>А04.14.002</t>
  </si>
  <si>
    <t>А04.15.001</t>
  </si>
  <si>
    <t>А04.20.001</t>
  </si>
  <si>
    <t>А04.20.002</t>
  </si>
  <si>
    <t>А04.21.001</t>
  </si>
  <si>
    <t>А04.22.001</t>
  </si>
  <si>
    <t>А05.10.001</t>
  </si>
  <si>
    <t>А09.05.023</t>
  </si>
  <si>
    <t>А09.20.001</t>
  </si>
  <si>
    <t>А12.05.005</t>
  </si>
  <si>
    <t>А12.05.006</t>
  </si>
  <si>
    <t>А12.06.011</t>
  </si>
  <si>
    <t>А16.07.002</t>
  </si>
  <si>
    <t>А16.07.008</t>
  </si>
  <si>
    <t>А15.01.001</t>
  </si>
  <si>
    <t>А09.05.026</t>
  </si>
  <si>
    <t>А09.05.021</t>
  </si>
  <si>
    <t>Психиатрия-наркология</t>
  </si>
  <si>
    <t>Наименование</t>
  </si>
  <si>
    <t>№п/п</t>
  </si>
  <si>
    <t xml:space="preserve"> Амбулаторная помощь</t>
  </si>
  <si>
    <t xml:space="preserve"> Стационарная медицинская помощь</t>
  </si>
  <si>
    <t xml:space="preserve"> Помощь в условиях дневных стационаров</t>
  </si>
  <si>
    <t>Работы по экспертизе в здравоохранении</t>
  </si>
  <si>
    <t>А11.05.001</t>
  </si>
  <si>
    <t>Тонометрия глаза</t>
  </si>
  <si>
    <t>А02.26.015</t>
  </si>
  <si>
    <t>1</t>
  </si>
  <si>
    <t>2</t>
  </si>
  <si>
    <t>3</t>
  </si>
  <si>
    <t>4</t>
  </si>
  <si>
    <t>Б04.008.01</t>
  </si>
  <si>
    <t>Диспансерный прием (осмотр, консультация) врача-дерматовенеролога</t>
  </si>
  <si>
    <t>Б04.014.01</t>
  </si>
  <si>
    <t>Диспансерный прием (осмотр, консультация) врача-инфекциониста</t>
  </si>
  <si>
    <t>Б04.023.01</t>
  </si>
  <si>
    <t>Диспансерный прием (осмотр, консультация) врача-невропатолога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</si>
  <si>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</si>
  <si>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</si>
  <si>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Профилактический прием (осмотр, консультация) врача-оториноларинголога</t>
  </si>
  <si>
    <t>Оториноларингология</t>
  </si>
  <si>
    <t>Прием (осмотр, консультация) врача-педиатра первичный</t>
  </si>
  <si>
    <t>Прием (осмотр, консультация) врача-педиатра повторный</t>
  </si>
  <si>
    <t>Профилактический прием (осмотр, консультация) врача-педиатра</t>
  </si>
  <si>
    <t>Прием (осмотр, консультация) врача психиатра-нарколога первичный</t>
  </si>
  <si>
    <t>Прием (осмотр, консультация) врача психиатра-нарколога повторный</t>
  </si>
  <si>
    <t>А16.01.002</t>
  </si>
  <si>
    <t>Вскрытие панариция</t>
  </si>
  <si>
    <t>Вскрытие фурункула (карбункула)</t>
  </si>
  <si>
    <t>Вскрытие и дренирование флегмоны (абсцесса)</t>
  </si>
  <si>
    <t>А16.07.009</t>
  </si>
  <si>
    <t>Пульпотомия (ампутация коронковой пульпы)</t>
  </si>
  <si>
    <t>А16.07.010</t>
  </si>
  <si>
    <t>Экстирпация пульпы</t>
  </si>
  <si>
    <t>Временное шинирование при болезнях пародонта</t>
  </si>
  <si>
    <t>Удаление наддесневых и поддесневых зубных отложений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</si>
  <si>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</si>
  <si>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</si>
  <si>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А16.07.042</t>
  </si>
  <si>
    <t>Закрытый кюретаж при болезнях парадонта</t>
  </si>
  <si>
    <t>А16.07.043</t>
  </si>
  <si>
    <t>А16.07.055</t>
  </si>
  <si>
    <t>Профессиональная гигиена полости рта и зубов</t>
  </si>
  <si>
    <t>А16.07.061</t>
  </si>
  <si>
    <t>Запечатывание фиссуры зуба герметиком</t>
  </si>
  <si>
    <t>Прием (осмотр,консультация) врача-стоматолога хирурга первичный</t>
  </si>
  <si>
    <t>Прием (осмотр,консультация) врача-стоматолога хирурга повторный</t>
  </si>
  <si>
    <t>А16.07.016</t>
  </si>
  <si>
    <t>А16.07.001</t>
  </si>
  <si>
    <t>Удаление зуба</t>
  </si>
  <si>
    <t>Дренирование абцесса полости рта и зубов</t>
  </si>
  <si>
    <t>А16.07.011</t>
  </si>
  <si>
    <t xml:space="preserve">Вскрытие подслизистого или поднадкостничного очага воспаления </t>
  </si>
  <si>
    <t>Дренирование одонтогенного абсцесса</t>
  </si>
  <si>
    <t>Дренирование очага воспаления мягких тканей лица или дна полости рта</t>
  </si>
  <si>
    <t>Цистотомия или цистэктомия</t>
  </si>
  <si>
    <t>Пластика уздечки верхней губы</t>
  </si>
  <si>
    <t>Пластика уздечки нижней губы</t>
  </si>
  <si>
    <t>А16.07.012</t>
  </si>
  <si>
    <t>А16.07.014</t>
  </si>
  <si>
    <t>Отсроченный кютераж лунки удаленного зуба</t>
  </si>
  <si>
    <t>Расшифровка, описание и интерпретация электрокардиографических данных</t>
  </si>
  <si>
    <t xml:space="preserve">Общий (клинический) анализ крови </t>
  </si>
  <si>
    <t>Взятие крови из пальца</t>
  </si>
  <si>
    <t>А09.01.003</t>
  </si>
  <si>
    <t xml:space="preserve">Микроскопия мазков с поверхности кожи </t>
  </si>
  <si>
    <t>А08.05.003</t>
  </si>
  <si>
    <t>А08.05.004</t>
  </si>
  <si>
    <t>А08.05.005</t>
  </si>
  <si>
    <t xml:space="preserve">Исследование уровня эритроцитов в крови </t>
  </si>
  <si>
    <t xml:space="preserve">Исследование уровня лейкоцитов в крови </t>
  </si>
  <si>
    <t xml:space="preserve">Исследование уровня тромбоцитов в крови </t>
  </si>
  <si>
    <t>А09.05.027</t>
  </si>
  <si>
    <t xml:space="preserve">Исследование уровня глюкозы в крови </t>
  </si>
  <si>
    <t>Исследование уровня липопротеидов в крови</t>
  </si>
  <si>
    <t xml:space="preserve">Определение основных групп крови (А, В, 0) </t>
  </si>
  <si>
    <t xml:space="preserve">Определение резус-принадлежности </t>
  </si>
  <si>
    <t>Цитологическое исследование мокроты</t>
  </si>
  <si>
    <t xml:space="preserve">Исследование кала на гельминты </t>
  </si>
  <si>
    <t>А26.06.032</t>
  </si>
  <si>
    <t>А26.06.080</t>
  </si>
  <si>
    <t>А26.06.082</t>
  </si>
  <si>
    <t>А04.31.001</t>
  </si>
  <si>
    <t>Ультразвуковое исследование плода</t>
  </si>
  <si>
    <t>А04.31.004</t>
  </si>
  <si>
    <t>Ультразвуковое определение жидкости в брюшной полости</t>
  </si>
  <si>
    <t>Физиотерапия</t>
  </si>
  <si>
    <t>А21.03.002</t>
  </si>
  <si>
    <t>Массаж при заболеваниях позвоночника</t>
  </si>
  <si>
    <t>Процедурный кабинет</t>
  </si>
  <si>
    <t>А11.01.002</t>
  </si>
  <si>
    <t>А11.01.003</t>
  </si>
  <si>
    <t>А11.02.002</t>
  </si>
  <si>
    <t>А11.12.003</t>
  </si>
  <si>
    <t>А11.12.009</t>
  </si>
  <si>
    <t>Взятие крови из периферической вены</t>
  </si>
  <si>
    <t xml:space="preserve">А21.01.004  </t>
  </si>
  <si>
    <t>Массаж рук</t>
  </si>
  <si>
    <t>А21.01.005</t>
  </si>
  <si>
    <t>Массаж волосистой части головы</t>
  </si>
  <si>
    <t>А21.01.009</t>
  </si>
  <si>
    <t>Массаж ног</t>
  </si>
  <si>
    <t>А21.09.002</t>
  </si>
  <si>
    <t>Массаж при хронических неспецифических заболеваниях легких</t>
  </si>
  <si>
    <t>А21.23.001</t>
  </si>
  <si>
    <t>Массаж при заболеваниях центральной нервной системы</t>
  </si>
  <si>
    <t>Стоматология хирургическая</t>
  </si>
  <si>
    <t>Государственное бюджетное учреждение "Макушинская центральная районная больница"</t>
  </si>
  <si>
    <t>Педиатрия</t>
  </si>
  <si>
    <t>Иммуноферментный анализ на антитела на гепатит "В"</t>
  </si>
  <si>
    <t>Иммуноферментный анализ на ВИЧ</t>
  </si>
  <si>
    <t>Иммуноферментный анализ на антитела на гепатит "С"</t>
  </si>
  <si>
    <t>Восстановление зуба пломбой из фотополимера при среднем кариесе</t>
  </si>
  <si>
    <t>Восстановление зуба пломбой  из фотополимера при глубоком кариесе</t>
  </si>
  <si>
    <t>Восстановление зуба пломбой  из фотополимера при пульпите</t>
  </si>
  <si>
    <t>Восстановление зуба пломбой фотополимерами моляров и премоляров</t>
  </si>
  <si>
    <t>Восстановление зуба пломбой из фотополимеров со штифтом жевательных зубов</t>
  </si>
  <si>
    <t>Восстановление зуба пломбой  из фотополимеров углов коронки центральных зубов</t>
  </si>
  <si>
    <t>Восстановление зуба пломбой  из фотополимеров  коронки центральных зубов</t>
  </si>
  <si>
    <t>Восстановление зуба пломбой  из фотополимеров  коронки центральных зубов со штифтом</t>
  </si>
  <si>
    <t xml:space="preserve">                                                                                                                                 ____________________Л.В. Брюхова.</t>
  </si>
  <si>
    <t xml:space="preserve">                                                                                                                                  ГБУ "Макушинская ЦРБ"</t>
  </si>
  <si>
    <t xml:space="preserve">                                                                                                                                  Главный врач</t>
  </si>
  <si>
    <t xml:space="preserve">                                                                                                                                  УТВЕРЖДАЮ:</t>
  </si>
  <si>
    <t>Стоимость услуги врача       (в руб.)</t>
  </si>
  <si>
    <t>Стоимость услуги мед/сест-ры(в руб.)</t>
  </si>
  <si>
    <t>ИТОГО:</t>
  </si>
  <si>
    <t>Койко-дни лечения в отделениях:</t>
  </si>
  <si>
    <t>Терапевтическое</t>
  </si>
  <si>
    <t>Хирургическое</t>
  </si>
  <si>
    <t>Гинекологическое</t>
  </si>
  <si>
    <t>Инфекционное</t>
  </si>
  <si>
    <t>Патологии беременности</t>
  </si>
  <si>
    <t>Для беременных и рожениц</t>
  </si>
  <si>
    <t>Пациенто-дни лечения в отделениях:</t>
  </si>
  <si>
    <t>ПРЕЙСКУРАНТ  на ПЛАТНЫЕ МЕДИЦИНСКИЕ УСЛУГИ</t>
  </si>
  <si>
    <t>Курганская обл., г. Макушино, ул. К-Площадь,2</t>
  </si>
  <si>
    <t>(адрес  осуществления платных медицинских услуг)</t>
  </si>
  <si>
    <t>Курганская обл., г. Макушино, ул. К-Площадь,14</t>
  </si>
  <si>
    <t>Курганская обл., г. Макушино, ул. К-Площадь,16</t>
  </si>
  <si>
    <t>Курганская обл., г. Макушино, ул. Д-Бедного,62</t>
  </si>
  <si>
    <t xml:space="preserve">Стоматология </t>
  </si>
  <si>
    <t>Открытый кюретаж при болезнях пародонта</t>
  </si>
  <si>
    <t>Закрытый кюретаж при болезнях пародонта</t>
  </si>
  <si>
    <t>D20.02.01</t>
  </si>
  <si>
    <t>Прием (осмотр,консультация) врача- стоматолога  первичный</t>
  </si>
  <si>
    <t>Прием (осмотр,консультация) врача-стоматолога  повторный</t>
  </si>
  <si>
    <t xml:space="preserve">Профилактический прием (осмотр,консультация) врача-стоматолога </t>
  </si>
  <si>
    <t>Профилактический прием (осмотр, консультация) врача-психиатра</t>
  </si>
  <si>
    <t>В01.008.001</t>
  </si>
  <si>
    <t>В01.008.002</t>
  </si>
  <si>
    <t>В04.008.002</t>
  </si>
  <si>
    <t>В01.014.001</t>
  </si>
  <si>
    <t>В01.014.002</t>
  </si>
  <si>
    <t>В04.014.002</t>
  </si>
  <si>
    <t>В01.023.001</t>
  </si>
  <si>
    <t>В01.023.002</t>
  </si>
  <si>
    <t>В04.023.002</t>
  </si>
  <si>
    <t>Прием (осмотр, консультация) врача-невролога первичный</t>
  </si>
  <si>
    <t>Прием (осмотр, консультация) врача-невролога повторный</t>
  </si>
  <si>
    <t>Профилактический прием (осмотр, консультация) врача-невролога</t>
  </si>
  <si>
    <t>В01.029.001</t>
  </si>
  <si>
    <t>В01.029.002</t>
  </si>
  <si>
    <t>В04.029.002</t>
  </si>
  <si>
    <t>В01.031.001</t>
  </si>
  <si>
    <t>В01.031.002</t>
  </si>
  <si>
    <t>В04.031.002</t>
  </si>
  <si>
    <t>В01.036.001</t>
  </si>
  <si>
    <t>В01.036.002</t>
  </si>
  <si>
    <t>В04.036.002</t>
  </si>
  <si>
    <t>В01.047.001</t>
  </si>
  <si>
    <t>В01.047.002</t>
  </si>
  <si>
    <t>В04.047.002</t>
  </si>
  <si>
    <t>В01.057.001</t>
  </si>
  <si>
    <t>В01.057.002</t>
  </si>
  <si>
    <t>В04.057.002</t>
  </si>
  <si>
    <t>Наложение повязки при нарушениях целостности кожных покровов</t>
  </si>
  <si>
    <t>А16.01.011</t>
  </si>
  <si>
    <t>А16.01.012</t>
  </si>
  <si>
    <t>В01.064.001</t>
  </si>
  <si>
    <t>В01.064.002</t>
  </si>
  <si>
    <t>В04.064.002</t>
  </si>
  <si>
    <t>А16.07.019</t>
  </si>
  <si>
    <t>А16.07.020</t>
  </si>
  <si>
    <t>А16.07.025</t>
  </si>
  <si>
    <t>А16.07.030</t>
  </si>
  <si>
    <t>А16.07.031</t>
  </si>
  <si>
    <t>А16.07.038</t>
  </si>
  <si>
    <t>А16.07.039</t>
  </si>
  <si>
    <t>А16.07.051</t>
  </si>
  <si>
    <t>А16.07.057</t>
  </si>
  <si>
    <t>В01.067.001</t>
  </si>
  <si>
    <t>В01.067.002</t>
  </si>
  <si>
    <t>А16.07.013</t>
  </si>
  <si>
    <t>А16.07.015</t>
  </si>
  <si>
    <t>А16.07.058</t>
  </si>
  <si>
    <t>Лечение перикоронита (промывание, рассечение и/или иссечение капюшона)</t>
  </si>
  <si>
    <t>А05.10.004</t>
  </si>
  <si>
    <t>Регистрация электрической активности проводящей системы сердца</t>
  </si>
  <si>
    <t>В03.016.002</t>
  </si>
  <si>
    <t>В03.016.006</t>
  </si>
  <si>
    <t>А09.09.010</t>
  </si>
  <si>
    <t>А09.19.002</t>
  </si>
  <si>
    <t>Проведение реакция Вассермана (RW)</t>
  </si>
  <si>
    <t>Определение антител классов А,M?G (IgM, IgA, IgG)к лямблиям в крови</t>
  </si>
  <si>
    <t xml:space="preserve">Определение антител к  токсокаре собак (Toxocara canis) в крови  </t>
  </si>
  <si>
    <t>Определение антител к бледной трепонеме (Treponema pallidum) в крови</t>
  </si>
  <si>
    <t>Ультразвуковое исследование матки и придатков транс авдоминальное</t>
  </si>
  <si>
    <t>Ультразвуковое исследование щитовидной железы и паращитовидных желез</t>
  </si>
  <si>
    <t>А04.28.002.001</t>
  </si>
  <si>
    <t>А04.28.002.003</t>
  </si>
  <si>
    <t>Подкожное введение лекарственных препаратов</t>
  </si>
  <si>
    <t>Внутрикожное введение лекарственных препаратов</t>
  </si>
  <si>
    <t>Внутримышечное введение лекарственных препаратов</t>
  </si>
  <si>
    <t>Внутривенное введение лекарственных препаратов</t>
  </si>
  <si>
    <t>В04.035.002</t>
  </si>
  <si>
    <t>В01.028.001</t>
  </si>
  <si>
    <t>В01.028.002</t>
  </si>
  <si>
    <t>В04.028.002</t>
  </si>
  <si>
    <t xml:space="preserve">А21.01.001  </t>
  </si>
  <si>
    <t>Общий массаж</t>
  </si>
  <si>
    <t>А21.01.002</t>
  </si>
  <si>
    <t>Массаж лица</t>
  </si>
  <si>
    <t>А21.03.001</t>
  </si>
  <si>
    <t>Массаж при переломе костей</t>
  </si>
  <si>
    <t>А21.30.005</t>
  </si>
  <si>
    <t>Массаж грудной клетки</t>
  </si>
  <si>
    <t>А09.05.001</t>
  </si>
  <si>
    <t>Исследование вязкости крови</t>
  </si>
  <si>
    <t>А09.05.010</t>
  </si>
  <si>
    <t>Исследование уровня общего белка в крови</t>
  </si>
  <si>
    <t>А09.05.014</t>
  </si>
  <si>
    <t xml:space="preserve">Исследование уровня глобулиновых фракций в крови </t>
  </si>
  <si>
    <t>А09.05.017</t>
  </si>
  <si>
    <t>Исследование уровня мочевины в крови</t>
  </si>
  <si>
    <t>А09.05.020</t>
  </si>
  <si>
    <t>Исследование уровня креатинин в крови</t>
  </si>
  <si>
    <t>А09.05.018</t>
  </si>
  <si>
    <t>Исследование уровня мочевой кислоты в крови</t>
  </si>
  <si>
    <t>А09.05.025</t>
  </si>
  <si>
    <t>А09.05.031</t>
  </si>
  <si>
    <t>Исследование уровня триглицеридов в крови</t>
  </si>
  <si>
    <t>Исследование уровня калия в крови</t>
  </si>
  <si>
    <t>А09.05.032</t>
  </si>
  <si>
    <t>Исследование уровня общего кальция в крови</t>
  </si>
  <si>
    <t>А09.05.041</t>
  </si>
  <si>
    <t>Исследование уровня аспартат-трансаминазы в крови</t>
  </si>
  <si>
    <t>А09.05.042</t>
  </si>
  <si>
    <t>Исследование уровня аланин-трансаминазы в крови</t>
  </si>
  <si>
    <t>А09.05.045</t>
  </si>
  <si>
    <t>Исследование уровня амилазы в крови</t>
  </si>
  <si>
    <t>А26.19.011</t>
  </si>
  <si>
    <t>Микроскопическое исследование кала на яйца и личинки гельминтов</t>
  </si>
  <si>
    <t>А26.01.018</t>
  </si>
  <si>
    <t>Микроскопическое исследование отпечатков с поверхности кожи перианальных складок на яйца остриц (Enterobius vermicularis)</t>
  </si>
  <si>
    <t>А11.19.010</t>
  </si>
  <si>
    <t>Сбор кала для лабораторного исследования</t>
  </si>
  <si>
    <t>Акушерство и гинекология</t>
  </si>
  <si>
    <t>В01.001.001</t>
  </si>
  <si>
    <t>В01.001.002</t>
  </si>
  <si>
    <t>В04.001.002</t>
  </si>
  <si>
    <t>Психиатрия</t>
  </si>
  <si>
    <t>В01.035.001</t>
  </si>
  <si>
    <t>В01.035.002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</si>
  <si>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</si>
  <si>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</si>
  <si>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Профилактический прием (осмотр, консультация) врача-акушера-гинеколога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</si>
  <si>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</si>
  <si>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</si>
  <si>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43.1</t>
  </si>
  <si>
    <t>43.2</t>
  </si>
  <si>
    <t>43.3</t>
  </si>
  <si>
    <t>43.4</t>
  </si>
  <si>
    <t>43.5</t>
  </si>
  <si>
    <t>43.6</t>
  </si>
  <si>
    <t>43.7</t>
  </si>
  <si>
    <t>43.8</t>
  </si>
  <si>
    <t>А17.01.003</t>
  </si>
  <si>
    <t>Ионофорез кожи</t>
  </si>
  <si>
    <t>А17.01.007</t>
  </si>
  <si>
    <t>Дарсонвализация кожи</t>
  </si>
  <si>
    <t>А17.01.008</t>
  </si>
  <si>
    <t>Воздействие токами ультравысокой частоты на кожу</t>
  </si>
  <si>
    <t>А22.01.001</t>
  </si>
  <si>
    <t>Ультразвуковое лечение кожи</t>
  </si>
  <si>
    <t>А22.01.006</t>
  </si>
  <si>
    <t>Ультрафиолетовое облучение кожи</t>
  </si>
  <si>
    <t>А22.07.005</t>
  </si>
  <si>
    <t>Ультрафиолетовое облучение ротоглотки</t>
  </si>
  <si>
    <t>А17.24.003</t>
  </si>
  <si>
    <t>Токи Бернара при заболеваниях переферической нервной системы</t>
  </si>
  <si>
    <t>цена на 01.07.2014 г.</t>
  </si>
  <si>
    <t>А22.07.001</t>
  </si>
  <si>
    <t>Ультразвуковая обработка патологических зубодесневых карманов</t>
  </si>
  <si>
    <t>А22.07.002</t>
  </si>
  <si>
    <t>Ультразвуковое удаление наддесневых и поддесневых зубных отложений</t>
  </si>
  <si>
    <t>А12.10.002</t>
  </si>
  <si>
    <t>Исследование неспровоцированных дыхательных объёмов и потоков</t>
  </si>
  <si>
    <t>А12.10.003</t>
  </si>
  <si>
    <t>Исследования  дыхательных объёмов при медикаментозной провокации</t>
  </si>
  <si>
    <t>А17.03.001</t>
  </si>
  <si>
    <t>Электрофорез лекарственных средств при костной патологии</t>
  </si>
  <si>
    <t>Низкоинтенсивное лазерное облучение кожи</t>
  </si>
  <si>
    <t>Рентгенология</t>
  </si>
  <si>
    <t>А06.09.007</t>
  </si>
  <si>
    <t>Флюорография лёгких</t>
  </si>
  <si>
    <t>146.1</t>
  </si>
  <si>
    <t>147.1</t>
  </si>
  <si>
    <t>148.1</t>
  </si>
  <si>
    <t>149.1</t>
  </si>
  <si>
    <t>149.2</t>
  </si>
  <si>
    <t>149.3</t>
  </si>
  <si>
    <t>149.4</t>
  </si>
  <si>
    <t>150.2</t>
  </si>
  <si>
    <t>150.1</t>
  </si>
  <si>
    <t>150.3</t>
  </si>
  <si>
    <t>125.1</t>
  </si>
  <si>
    <t>125.2</t>
  </si>
  <si>
    <t>125.3</t>
  </si>
  <si>
    <t>125.4</t>
  </si>
  <si>
    <t>93.1</t>
  </si>
  <si>
    <t>93.2</t>
  </si>
  <si>
    <t>93.3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</si>
</sst>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&quot;р.&quot;"/>
    <numFmt numFmtId="192" formatCode="0.0%"/>
    <numFmt numFmtId="19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Fill="1" applyBorder="1" applyAlignment="1">
      <alignment/>
    </xf>
    <xf numFmtId="9" fontId="2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" fontId="0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/>
    </xf>
    <xf numFmtId="0" fontId="1" fillId="0" borderId="14" xfId="0" applyFont="1" applyBorder="1" applyAlignment="1">
      <alignment/>
    </xf>
    <xf numFmtId="1" fontId="0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2" fontId="0" fillId="0" borderId="12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10" xfId="0" applyFont="1" applyBorder="1" applyAlignment="1">
      <alignment/>
    </xf>
    <xf numFmtId="1" fontId="0" fillId="0" borderId="14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A25" sqref="A25:C27"/>
    </sheetView>
  </sheetViews>
  <sheetFormatPr defaultColWidth="9.140625" defaultRowHeight="12.75"/>
  <cols>
    <col min="1" max="1" width="15.57421875" style="0" customWidth="1"/>
    <col min="2" max="2" width="10.57421875" style="0" bestFit="1" customWidth="1"/>
    <col min="3" max="3" width="10.57421875" style="0" customWidth="1"/>
  </cols>
  <sheetData>
    <row r="1" ht="12.75">
      <c r="B1" t="s">
        <v>29</v>
      </c>
    </row>
    <row r="4" spans="1:8" ht="12.75">
      <c r="A4" s="1" t="s">
        <v>12</v>
      </c>
      <c r="B4" s="7" t="s">
        <v>8</v>
      </c>
      <c r="C4" s="16" t="s">
        <v>13</v>
      </c>
      <c r="D4" s="16" t="s">
        <v>6</v>
      </c>
      <c r="E4" s="16" t="s">
        <v>7</v>
      </c>
      <c r="F4" s="16" t="s">
        <v>11</v>
      </c>
      <c r="G4" s="16" t="s">
        <v>9</v>
      </c>
      <c r="H4" s="16" t="s">
        <v>10</v>
      </c>
    </row>
    <row r="5" spans="1:8" ht="12.75">
      <c r="A5" s="1" t="s">
        <v>1</v>
      </c>
      <c r="B5" s="2">
        <v>4116.39</v>
      </c>
      <c r="C5" s="3">
        <f>B5*25%</f>
        <v>1029.0975</v>
      </c>
      <c r="D5" s="3">
        <f>B5*30%</f>
        <v>1234.9170000000001</v>
      </c>
      <c r="E5" s="3">
        <f>(B5+C5+D5)*15%</f>
        <v>957.0606750000001</v>
      </c>
      <c r="F5" s="3">
        <f>SUM(B5:E5)</f>
        <v>7337.465175</v>
      </c>
      <c r="G5" s="3">
        <v>136.5</v>
      </c>
      <c r="H5" s="3">
        <f>F5/G5</f>
        <v>53.754323626373626</v>
      </c>
    </row>
    <row r="6" spans="1:8" ht="12.75">
      <c r="A6" s="1" t="s">
        <v>3</v>
      </c>
      <c r="B6" s="2">
        <v>2667.72</v>
      </c>
      <c r="C6" s="4">
        <f>B6*15%</f>
        <v>400.15799999999996</v>
      </c>
      <c r="D6" s="3">
        <f>B6*30%</f>
        <v>800.3159999999999</v>
      </c>
      <c r="E6" s="3">
        <f>(B6+C6+D6)*15%</f>
        <v>580.2290999999999</v>
      </c>
      <c r="F6" s="3">
        <f>SUM(B6:E6)</f>
        <v>4448.423099999999</v>
      </c>
      <c r="G6" s="3">
        <v>159.3</v>
      </c>
      <c r="H6" s="3">
        <f>F6/G6</f>
        <v>27.924815442561197</v>
      </c>
    </row>
    <row r="7" spans="3:8" ht="12.75">
      <c r="C7" s="8"/>
      <c r="D7" s="8"/>
      <c r="E7" s="8"/>
      <c r="F7" s="8"/>
      <c r="G7" s="8"/>
      <c r="H7" s="8"/>
    </row>
    <row r="8" spans="1:8" ht="12.75">
      <c r="A8" s="1" t="s">
        <v>20</v>
      </c>
      <c r="B8" s="7" t="s">
        <v>21</v>
      </c>
      <c r="C8" s="16" t="s">
        <v>30</v>
      </c>
      <c r="D8" s="16" t="s">
        <v>2</v>
      </c>
      <c r="E8" s="17"/>
      <c r="F8" s="18"/>
      <c r="G8" s="18"/>
      <c r="H8" s="13"/>
    </row>
    <row r="9" spans="1:8" ht="12.75">
      <c r="A9" s="1" t="s">
        <v>22</v>
      </c>
      <c r="B9" s="1">
        <v>1</v>
      </c>
      <c r="C9" s="4">
        <v>0.03</v>
      </c>
      <c r="D9" s="4"/>
      <c r="E9" s="19"/>
      <c r="F9" s="13"/>
      <c r="G9" s="13"/>
      <c r="H9" s="13"/>
    </row>
    <row r="10" spans="1:8" ht="12.75">
      <c r="A10" s="1" t="s">
        <v>23</v>
      </c>
      <c r="B10" s="2">
        <v>6</v>
      </c>
      <c r="C10" s="3">
        <v>180</v>
      </c>
      <c r="D10" s="3"/>
      <c r="E10" s="20"/>
      <c r="F10" s="9"/>
      <c r="G10" s="9"/>
      <c r="H10" s="13"/>
    </row>
    <row r="11" spans="1:8" ht="12.75">
      <c r="A11" s="1" t="s">
        <v>4</v>
      </c>
      <c r="B11" s="1">
        <f>B9*B10</f>
        <v>6</v>
      </c>
      <c r="C11" s="3">
        <f>C9*C10</f>
        <v>5.3999999999999995</v>
      </c>
      <c r="D11" s="3">
        <f>SUM(B11:C11)</f>
        <v>11.399999999999999</v>
      </c>
      <c r="E11" s="20"/>
      <c r="F11" s="9"/>
      <c r="G11" s="13"/>
      <c r="H11" s="9"/>
    </row>
    <row r="12" spans="3:8" ht="12.75">
      <c r="C12" s="8"/>
      <c r="D12" s="8"/>
      <c r="E12" s="8"/>
      <c r="F12" s="8"/>
      <c r="G12" s="8"/>
      <c r="H12" s="8"/>
    </row>
    <row r="13" spans="1:8" ht="12.75">
      <c r="A13" s="1" t="s">
        <v>26</v>
      </c>
      <c r="B13" s="7" t="s">
        <v>14</v>
      </c>
      <c r="C13" s="16" t="s">
        <v>24</v>
      </c>
      <c r="D13" s="16" t="s">
        <v>25</v>
      </c>
      <c r="E13" s="16" t="s">
        <v>2</v>
      </c>
      <c r="F13" s="8"/>
      <c r="G13" s="8"/>
      <c r="H13" s="8"/>
    </row>
    <row r="14" spans="1:8" ht="12.75">
      <c r="A14" s="1" t="s">
        <v>27</v>
      </c>
      <c r="B14" s="1">
        <v>26.2</v>
      </c>
      <c r="C14" s="3">
        <f>H5</f>
        <v>53.754323626373626</v>
      </c>
      <c r="D14" s="3">
        <f>H6</f>
        <v>27.924815442561197</v>
      </c>
      <c r="E14" s="3">
        <f>(C14+D14)*26.2%</f>
        <v>21.399934436060928</v>
      </c>
      <c r="F14" s="8"/>
      <c r="G14" s="8"/>
      <c r="H14" s="8"/>
    </row>
    <row r="15" spans="1:8" ht="12.75">
      <c r="A15" s="1" t="s">
        <v>28</v>
      </c>
      <c r="B15" s="7" t="s">
        <v>15</v>
      </c>
      <c r="C15" s="16" t="s">
        <v>24</v>
      </c>
      <c r="D15" s="16" t="s">
        <v>25</v>
      </c>
      <c r="E15" s="16" t="s">
        <v>4</v>
      </c>
      <c r="F15" s="8"/>
      <c r="G15" s="8"/>
      <c r="H15" s="8"/>
    </row>
    <row r="16" spans="1:8" ht="12.75">
      <c r="A16" s="1" t="s">
        <v>18</v>
      </c>
      <c r="B16" s="1">
        <v>1.3</v>
      </c>
      <c r="C16" s="4">
        <v>41.67</v>
      </c>
      <c r="D16" s="4">
        <v>21.65</v>
      </c>
      <c r="E16" s="3">
        <f>(C16+D16)*B16</f>
        <v>82.316</v>
      </c>
      <c r="F16" s="8"/>
      <c r="G16" s="8"/>
      <c r="H16" s="8"/>
    </row>
    <row r="17" spans="3:8" ht="12.75">
      <c r="C17" s="8"/>
      <c r="D17" s="8"/>
      <c r="E17" s="8"/>
      <c r="F17" s="8"/>
      <c r="G17" s="8"/>
      <c r="H17" s="8"/>
    </row>
    <row r="18" spans="1:9" ht="12.75">
      <c r="A18" s="5" t="s">
        <v>5</v>
      </c>
      <c r="B18" s="7"/>
      <c r="C18" s="10"/>
      <c r="D18" s="21"/>
      <c r="E18" s="21"/>
      <c r="F18" s="10"/>
      <c r="G18" s="22" t="s">
        <v>19</v>
      </c>
      <c r="H18" s="21" t="s">
        <v>4</v>
      </c>
      <c r="I18" s="1" t="s">
        <v>5</v>
      </c>
    </row>
    <row r="19" spans="1:9" ht="12.75">
      <c r="A19" s="6" t="s">
        <v>18</v>
      </c>
      <c r="B19" s="7" t="s">
        <v>20</v>
      </c>
      <c r="C19" s="16" t="s">
        <v>24</v>
      </c>
      <c r="D19" s="16" t="s">
        <v>25</v>
      </c>
      <c r="E19" s="23" t="s">
        <v>17</v>
      </c>
      <c r="F19" s="10" t="s">
        <v>16</v>
      </c>
      <c r="G19" s="24">
        <v>0.3</v>
      </c>
      <c r="H19" s="25"/>
      <c r="I19" s="1"/>
    </row>
    <row r="20" spans="1:9" ht="12.75">
      <c r="A20" s="6"/>
      <c r="B20" s="3">
        <f>D11</f>
        <v>11.399999999999999</v>
      </c>
      <c r="C20" s="3">
        <f>H5</f>
        <v>53.754323626373626</v>
      </c>
      <c r="D20" s="3">
        <f>H6</f>
        <v>27.924815442561197</v>
      </c>
      <c r="E20" s="14">
        <f>E16</f>
        <v>82.316</v>
      </c>
      <c r="F20" s="14">
        <f>E14</f>
        <v>21.399934436060928</v>
      </c>
      <c r="G20" s="14">
        <f>(F20+E20+D20+C20+B20)*G19</f>
        <v>59.03852205149873</v>
      </c>
      <c r="H20" s="3">
        <f>SUM(B20:G20)</f>
        <v>255.83359555649452</v>
      </c>
      <c r="I20" s="15">
        <f>H20</f>
        <v>255.83359555649452</v>
      </c>
    </row>
    <row r="25" spans="1:2" ht="12.75">
      <c r="A25" t="s">
        <v>31</v>
      </c>
      <c r="B25" t="s">
        <v>32</v>
      </c>
    </row>
    <row r="27" spans="1:2" ht="12.75">
      <c r="A27" t="s">
        <v>33</v>
      </c>
      <c r="B27" t="s">
        <v>34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54"/>
  <sheetViews>
    <sheetView tabSelected="1" zoomScalePageLayoutView="0" workbookViewId="0" topLeftCell="A190">
      <selection activeCell="C178" sqref="C178"/>
    </sheetView>
  </sheetViews>
  <sheetFormatPr defaultColWidth="9.140625" defaultRowHeight="12.75"/>
  <cols>
    <col min="1" max="1" width="5.57421875" style="12" customWidth="1"/>
    <col min="2" max="2" width="13.8515625" style="8" customWidth="1"/>
    <col min="3" max="3" width="79.140625" style="8" customWidth="1"/>
    <col min="4" max="16384" width="9.140625" style="8" customWidth="1"/>
  </cols>
  <sheetData>
    <row r="1" spans="3:6" ht="12.75">
      <c r="C1" s="71" t="s">
        <v>221</v>
      </c>
      <c r="D1" s="71"/>
      <c r="E1" s="71"/>
      <c r="F1" s="71"/>
    </row>
    <row r="2" spans="3:6" ht="12.75">
      <c r="C2" s="71" t="s">
        <v>220</v>
      </c>
      <c r="D2" s="71"/>
      <c r="E2" s="71"/>
      <c r="F2" s="71"/>
    </row>
    <row r="3" spans="3:7" ht="12.75">
      <c r="C3" s="71" t="s">
        <v>219</v>
      </c>
      <c r="D3" s="72"/>
      <c r="E3" s="72"/>
      <c r="F3" s="72"/>
      <c r="G3" s="72"/>
    </row>
    <row r="4" spans="3:6" ht="12.75">
      <c r="C4" s="71" t="s">
        <v>218</v>
      </c>
      <c r="D4" s="71"/>
      <c r="E4" s="71"/>
      <c r="F4" s="71"/>
    </row>
    <row r="6" ht="12.75">
      <c r="C6" s="29"/>
    </row>
    <row r="7" spans="2:3" ht="12.75">
      <c r="B7" s="75" t="s">
        <v>233</v>
      </c>
      <c r="C7" s="75"/>
    </row>
    <row r="8" ht="12.75">
      <c r="C8" s="34" t="s">
        <v>389</v>
      </c>
    </row>
    <row r="9" spans="2:3" ht="12.75">
      <c r="B9" s="30" t="s">
        <v>205</v>
      </c>
      <c r="C9" s="30"/>
    </row>
    <row r="10" spans="2:3" ht="12.75">
      <c r="B10" s="76"/>
      <c r="C10" s="76"/>
    </row>
    <row r="11" spans="2:3" ht="12.75">
      <c r="B11" s="74"/>
      <c r="C11" s="74"/>
    </row>
    <row r="13" spans="1:6" ht="45">
      <c r="A13" s="35" t="s">
        <v>97</v>
      </c>
      <c r="B13" s="33" t="s">
        <v>41</v>
      </c>
      <c r="C13" s="50" t="s">
        <v>96</v>
      </c>
      <c r="D13" s="61" t="s">
        <v>222</v>
      </c>
      <c r="E13" s="61" t="s">
        <v>223</v>
      </c>
      <c r="F13" s="4" t="s">
        <v>224</v>
      </c>
    </row>
    <row r="14" spans="1:6" ht="15.75">
      <c r="A14" s="36"/>
      <c r="B14" s="31"/>
      <c r="C14" s="51" t="s">
        <v>98</v>
      </c>
      <c r="D14" s="4"/>
      <c r="E14" s="4"/>
      <c r="F14" s="4"/>
    </row>
    <row r="15" spans="1:6" ht="15.75">
      <c r="A15" s="36"/>
      <c r="B15" s="31"/>
      <c r="C15" s="32" t="s">
        <v>234</v>
      </c>
      <c r="D15" s="4"/>
      <c r="E15" s="4"/>
      <c r="F15" s="4"/>
    </row>
    <row r="16" spans="1:6" ht="12.75">
      <c r="A16" s="36"/>
      <c r="B16" s="74" t="s">
        <v>235</v>
      </c>
      <c r="C16" s="74"/>
      <c r="D16" s="4"/>
      <c r="E16" s="4"/>
      <c r="F16" s="4"/>
    </row>
    <row r="17" spans="1:6" ht="12.75">
      <c r="A17" s="37"/>
      <c r="B17" s="4"/>
      <c r="C17" s="52" t="s">
        <v>355</v>
      </c>
      <c r="D17" s="4"/>
      <c r="E17" s="4"/>
      <c r="F17" s="4"/>
    </row>
    <row r="18" spans="1:6" ht="12.75">
      <c r="A18" s="40" t="s">
        <v>105</v>
      </c>
      <c r="B18" s="11" t="s">
        <v>356</v>
      </c>
      <c r="C18" s="53" t="s">
        <v>362</v>
      </c>
      <c r="D18" s="3">
        <v>51.8</v>
      </c>
      <c r="E18" s="3">
        <v>43.2</v>
      </c>
      <c r="F18" s="3">
        <f>D18+E18</f>
        <v>95</v>
      </c>
    </row>
    <row r="19" spans="1:6" ht="12.75">
      <c r="A19" s="40" t="s">
        <v>106</v>
      </c>
      <c r="B19" s="11" t="s">
        <v>357</v>
      </c>
      <c r="C19" s="53" t="s">
        <v>363</v>
      </c>
      <c r="D19" s="3">
        <v>46.62</v>
      </c>
      <c r="E19" s="3">
        <v>38.88</v>
      </c>
      <c r="F19" s="3">
        <f>D19+E19</f>
        <v>85.5</v>
      </c>
    </row>
    <row r="20" spans="1:6" ht="12.75">
      <c r="A20" s="40" t="s">
        <v>107</v>
      </c>
      <c r="B20" s="11" t="s">
        <v>358</v>
      </c>
      <c r="C20" s="53" t="s">
        <v>364</v>
      </c>
      <c r="D20" s="3">
        <v>41.44</v>
      </c>
      <c r="E20" s="3">
        <v>34.56</v>
      </c>
      <c r="F20" s="3">
        <f>D20+E20</f>
        <v>76</v>
      </c>
    </row>
    <row r="21" spans="1:6" ht="12.75">
      <c r="A21" s="36"/>
      <c r="B21" s="69"/>
      <c r="C21" s="69"/>
      <c r="D21" s="4"/>
      <c r="E21" s="4"/>
      <c r="F21" s="4"/>
    </row>
    <row r="22" spans="1:6" ht="12.75">
      <c r="A22" s="37"/>
      <c r="B22" s="4"/>
      <c r="C22" s="52" t="s">
        <v>359</v>
      </c>
      <c r="D22" s="4"/>
      <c r="E22" s="4"/>
      <c r="F22" s="4"/>
    </row>
    <row r="23" spans="1:6" ht="12.75">
      <c r="A23" s="40">
        <v>4</v>
      </c>
      <c r="B23" s="11" t="s">
        <v>360</v>
      </c>
      <c r="C23" s="53" t="s">
        <v>365</v>
      </c>
      <c r="D23" s="3">
        <v>74.7</v>
      </c>
      <c r="E23" s="3">
        <v>60</v>
      </c>
      <c r="F23" s="3">
        <f>D23+E23</f>
        <v>134.7</v>
      </c>
    </row>
    <row r="24" spans="1:6" ht="12.75">
      <c r="A24" s="40">
        <v>5</v>
      </c>
      <c r="B24" s="11" t="s">
        <v>361</v>
      </c>
      <c r="C24" s="53" t="s">
        <v>366</v>
      </c>
      <c r="D24" s="3">
        <v>49.8</v>
      </c>
      <c r="E24" s="3">
        <v>40</v>
      </c>
      <c r="F24" s="3">
        <f>D24+E24</f>
        <v>89.8</v>
      </c>
    </row>
    <row r="25" spans="1:6" ht="12.75">
      <c r="A25" s="40">
        <v>6</v>
      </c>
      <c r="B25" s="11" t="s">
        <v>313</v>
      </c>
      <c r="C25" s="53" t="s">
        <v>246</v>
      </c>
      <c r="D25" s="3">
        <v>49.8</v>
      </c>
      <c r="E25" s="3">
        <v>40</v>
      </c>
      <c r="F25" s="3">
        <f>D25+E25</f>
        <v>89.8</v>
      </c>
    </row>
    <row r="26" spans="1:6" ht="12.75">
      <c r="A26" s="40"/>
      <c r="B26" s="11"/>
      <c r="C26" s="53"/>
      <c r="D26" s="3"/>
      <c r="E26" s="3"/>
      <c r="F26" s="3"/>
    </row>
    <row r="27" spans="1:6" ht="12.75">
      <c r="A27" s="37"/>
      <c r="B27" s="4"/>
      <c r="C27" s="52" t="s">
        <v>62</v>
      </c>
      <c r="D27" s="4"/>
      <c r="E27" s="4"/>
      <c r="F27" s="4"/>
    </row>
    <row r="28" spans="1:6" ht="12.75">
      <c r="A28" s="40">
        <v>7</v>
      </c>
      <c r="B28" s="11" t="s">
        <v>247</v>
      </c>
      <c r="C28" s="53" t="s">
        <v>47</v>
      </c>
      <c r="D28" s="3">
        <v>60.59</v>
      </c>
      <c r="E28" s="3">
        <v>43.47</v>
      </c>
      <c r="F28" s="3">
        <f>D28+E28</f>
        <v>104.06</v>
      </c>
    </row>
    <row r="29" spans="1:6" ht="12.75">
      <c r="A29" s="40">
        <v>8</v>
      </c>
      <c r="B29" s="11" t="s">
        <v>248</v>
      </c>
      <c r="C29" s="53" t="s">
        <v>48</v>
      </c>
      <c r="D29" s="3">
        <v>54.24</v>
      </c>
      <c r="E29" s="3">
        <v>38.92</v>
      </c>
      <c r="F29" s="3">
        <f>D29+E29</f>
        <v>93.16</v>
      </c>
    </row>
    <row r="30" spans="1:6" ht="12.75">
      <c r="A30" s="40">
        <v>9</v>
      </c>
      <c r="B30" s="11" t="s">
        <v>249</v>
      </c>
      <c r="C30" s="53" t="s">
        <v>36</v>
      </c>
      <c r="D30" s="3">
        <v>40.97</v>
      </c>
      <c r="E30" s="3">
        <v>29.39</v>
      </c>
      <c r="F30" s="3">
        <f>D30+E30</f>
        <v>70.36</v>
      </c>
    </row>
    <row r="31" spans="1:6" ht="12.75" hidden="1">
      <c r="A31" s="40"/>
      <c r="B31" s="11"/>
      <c r="C31" s="53"/>
      <c r="D31" s="3"/>
      <c r="E31" s="3"/>
      <c r="F31" s="3"/>
    </row>
    <row r="32" spans="1:6" ht="12.75" hidden="1">
      <c r="A32" s="40" t="s">
        <v>108</v>
      </c>
      <c r="B32" s="11" t="s">
        <v>109</v>
      </c>
      <c r="C32" s="53" t="s">
        <v>110</v>
      </c>
      <c r="D32" s="3"/>
      <c r="E32" s="3"/>
      <c r="F32" s="3"/>
    </row>
    <row r="33" spans="1:6" ht="12.75">
      <c r="A33" s="40"/>
      <c r="B33" s="11"/>
      <c r="C33" s="53"/>
      <c r="D33" s="3"/>
      <c r="E33" s="3"/>
      <c r="F33" s="3"/>
    </row>
    <row r="34" spans="1:6" ht="12.75">
      <c r="A34" s="40"/>
      <c r="B34" s="4"/>
      <c r="C34" s="52" t="s">
        <v>61</v>
      </c>
      <c r="D34" s="3"/>
      <c r="E34" s="3"/>
      <c r="F34" s="3"/>
    </row>
    <row r="35" spans="1:6" ht="12.75">
      <c r="A35" s="40">
        <v>10</v>
      </c>
      <c r="B35" s="11" t="s">
        <v>250</v>
      </c>
      <c r="C35" s="53" t="s">
        <v>49</v>
      </c>
      <c r="D35" s="3">
        <v>84.75</v>
      </c>
      <c r="E35" s="3">
        <v>51.6</v>
      </c>
      <c r="F35" s="3">
        <f>D35+E35</f>
        <v>136.35</v>
      </c>
    </row>
    <row r="36" spans="1:6" ht="12.75">
      <c r="A36" s="40">
        <v>11</v>
      </c>
      <c r="B36" s="11" t="s">
        <v>251</v>
      </c>
      <c r="C36" s="53" t="s">
        <v>50</v>
      </c>
      <c r="D36" s="3">
        <v>56.5</v>
      </c>
      <c r="E36" s="3">
        <v>34.4</v>
      </c>
      <c r="F36" s="3">
        <f>D36+E36</f>
        <v>90.9</v>
      </c>
    </row>
    <row r="37" spans="1:6" ht="12.75">
      <c r="A37" s="40">
        <v>12</v>
      </c>
      <c r="B37" s="11" t="s">
        <v>252</v>
      </c>
      <c r="C37" s="53" t="s">
        <v>39</v>
      </c>
      <c r="D37" s="3">
        <v>56.5</v>
      </c>
      <c r="E37" s="3">
        <v>34.4</v>
      </c>
      <c r="F37" s="3">
        <f>D37+E37</f>
        <v>90.9</v>
      </c>
    </row>
    <row r="38" spans="1:6" ht="12.75" hidden="1">
      <c r="A38" s="40">
        <v>8</v>
      </c>
      <c r="B38" s="11" t="s">
        <v>111</v>
      </c>
      <c r="C38" s="53" t="s">
        <v>112</v>
      </c>
      <c r="D38" s="3"/>
      <c r="E38" s="3"/>
      <c r="F38" s="3"/>
    </row>
    <row r="39" spans="1:6" ht="15">
      <c r="A39" s="40">
        <v>13</v>
      </c>
      <c r="B39" s="26" t="s">
        <v>353</v>
      </c>
      <c r="C39" s="67" t="s">
        <v>354</v>
      </c>
      <c r="D39" s="3">
        <v>0</v>
      </c>
      <c r="E39" s="3">
        <v>17.2</v>
      </c>
      <c r="F39" s="3">
        <f>D39+E39</f>
        <v>17.2</v>
      </c>
    </row>
    <row r="40" spans="1:6" ht="12.75">
      <c r="A40" s="40"/>
      <c r="B40" s="11"/>
      <c r="C40" s="54"/>
      <c r="D40" s="3"/>
      <c r="E40" s="3"/>
      <c r="F40" s="3"/>
    </row>
    <row r="41" spans="1:6" ht="12.75">
      <c r="A41" s="40"/>
      <c r="B41" s="4"/>
      <c r="C41" s="52" t="s">
        <v>60</v>
      </c>
      <c r="D41" s="3"/>
      <c r="E41" s="3"/>
      <c r="F41" s="3"/>
    </row>
    <row r="42" spans="1:6" ht="12.75">
      <c r="A42" s="40">
        <v>14</v>
      </c>
      <c r="B42" s="11" t="s">
        <v>253</v>
      </c>
      <c r="C42" s="53" t="s">
        <v>256</v>
      </c>
      <c r="D42" s="3">
        <v>60.92</v>
      </c>
      <c r="E42" s="3">
        <v>48.83</v>
      </c>
      <c r="F42" s="3">
        <f>D42+E42</f>
        <v>109.75</v>
      </c>
    </row>
    <row r="43" spans="1:6" ht="12.75">
      <c r="A43" s="40">
        <v>15</v>
      </c>
      <c r="B43" s="11" t="s">
        <v>254</v>
      </c>
      <c r="C43" s="53" t="s">
        <v>257</v>
      </c>
      <c r="D43" s="3">
        <v>47.95</v>
      </c>
      <c r="E43" s="3">
        <v>38.43</v>
      </c>
      <c r="F43" s="3">
        <f>D43+E43</f>
        <v>86.38</v>
      </c>
    </row>
    <row r="44" spans="1:6" ht="12.75">
      <c r="A44" s="40">
        <v>16</v>
      </c>
      <c r="B44" s="11" t="s">
        <v>255</v>
      </c>
      <c r="C44" s="53" t="s">
        <v>258</v>
      </c>
      <c r="D44" s="3">
        <v>40.88</v>
      </c>
      <c r="E44" s="3">
        <v>32.76</v>
      </c>
      <c r="F44" s="3">
        <f>D44+E44</f>
        <v>73.64</v>
      </c>
    </row>
    <row r="45" spans="1:6" ht="12.75" hidden="1">
      <c r="A45" s="40">
        <v>12</v>
      </c>
      <c r="B45" s="11" t="s">
        <v>113</v>
      </c>
      <c r="C45" s="53" t="s">
        <v>114</v>
      </c>
      <c r="D45" s="3"/>
      <c r="E45" s="3"/>
      <c r="F45" s="3"/>
    </row>
    <row r="46" spans="1:6" ht="12.75">
      <c r="A46" s="40"/>
      <c r="B46" s="4"/>
      <c r="C46" s="52"/>
      <c r="D46" s="3"/>
      <c r="E46" s="3"/>
      <c r="F46" s="3"/>
    </row>
    <row r="47" spans="1:6" ht="12.75">
      <c r="A47" s="40"/>
      <c r="B47" s="11"/>
      <c r="C47" s="54" t="s">
        <v>118</v>
      </c>
      <c r="D47" s="3"/>
      <c r="E47" s="3"/>
      <c r="F47" s="3"/>
    </row>
    <row r="48" spans="1:6" ht="12.75">
      <c r="A48" s="40">
        <v>17</v>
      </c>
      <c r="B48" s="11" t="s">
        <v>314</v>
      </c>
      <c r="C48" s="53" t="s">
        <v>115</v>
      </c>
      <c r="D48" s="3">
        <v>47.74</v>
      </c>
      <c r="E48" s="3">
        <v>36.84</v>
      </c>
      <c r="F48" s="3">
        <f>D48+E48</f>
        <v>84.58000000000001</v>
      </c>
    </row>
    <row r="49" spans="1:6" ht="12.75">
      <c r="A49" s="40">
        <v>18</v>
      </c>
      <c r="B49" s="11" t="s">
        <v>315</v>
      </c>
      <c r="C49" s="53" t="s">
        <v>116</v>
      </c>
      <c r="D49" s="3">
        <v>50.81</v>
      </c>
      <c r="E49" s="3">
        <v>39.21</v>
      </c>
      <c r="F49" s="3">
        <f>D49+E49</f>
        <v>90.02000000000001</v>
      </c>
    </row>
    <row r="50" spans="1:6" ht="12.75">
      <c r="A50" s="40">
        <v>19</v>
      </c>
      <c r="B50" s="11" t="s">
        <v>316</v>
      </c>
      <c r="C50" s="53" t="s">
        <v>117</v>
      </c>
      <c r="D50" s="3">
        <v>34.16</v>
      </c>
      <c r="E50" s="3">
        <v>26.36</v>
      </c>
      <c r="F50" s="3">
        <f>D50+E50</f>
        <v>60.519999999999996</v>
      </c>
    </row>
    <row r="51" spans="1:6" ht="12.75">
      <c r="A51" s="40"/>
      <c r="B51" s="11"/>
      <c r="C51" s="53"/>
      <c r="D51" s="3"/>
      <c r="E51" s="3"/>
      <c r="F51" s="3"/>
    </row>
    <row r="52" spans="1:6" ht="12.75">
      <c r="A52" s="40"/>
      <c r="B52" s="4"/>
      <c r="C52" s="52"/>
      <c r="D52" s="3"/>
      <c r="E52" s="3"/>
      <c r="F52" s="3"/>
    </row>
    <row r="53" spans="1:6" ht="12.75">
      <c r="A53" s="40"/>
      <c r="B53" s="4"/>
      <c r="C53" s="52" t="s">
        <v>59</v>
      </c>
      <c r="D53" s="3"/>
      <c r="E53" s="3"/>
      <c r="F53" s="3"/>
    </row>
    <row r="54" spans="1:6" ht="12.75">
      <c r="A54" s="40">
        <v>20</v>
      </c>
      <c r="B54" s="11" t="s">
        <v>259</v>
      </c>
      <c r="C54" s="53" t="s">
        <v>51</v>
      </c>
      <c r="D54" s="3">
        <v>98.2</v>
      </c>
      <c r="E54" s="3">
        <v>76.8</v>
      </c>
      <c r="F54" s="3">
        <f>D54+E54</f>
        <v>175</v>
      </c>
    </row>
    <row r="55" spans="1:6" ht="12.75">
      <c r="A55" s="40">
        <v>21</v>
      </c>
      <c r="B55" s="11" t="s">
        <v>260</v>
      </c>
      <c r="C55" s="53" t="s">
        <v>52</v>
      </c>
      <c r="D55" s="3">
        <v>73.65</v>
      </c>
      <c r="E55" s="3">
        <v>57.6</v>
      </c>
      <c r="F55" s="3">
        <f>D55+E55</f>
        <v>131.25</v>
      </c>
    </row>
    <row r="56" spans="1:6" ht="12.75">
      <c r="A56" s="40">
        <v>22</v>
      </c>
      <c r="B56" s="11" t="s">
        <v>261</v>
      </c>
      <c r="C56" s="53" t="s">
        <v>37</v>
      </c>
      <c r="D56" s="3">
        <v>38.3</v>
      </c>
      <c r="E56" s="3">
        <v>29.95</v>
      </c>
      <c r="F56" s="3">
        <f>D56+E56</f>
        <v>68.25</v>
      </c>
    </row>
    <row r="57" spans="1:6" ht="12.75">
      <c r="A57" s="40">
        <v>23</v>
      </c>
      <c r="B57" s="26" t="s">
        <v>104</v>
      </c>
      <c r="C57" s="49" t="s">
        <v>103</v>
      </c>
      <c r="D57" s="3">
        <v>0</v>
      </c>
      <c r="E57" s="3">
        <v>26.88</v>
      </c>
      <c r="F57" s="3">
        <f>D57+E57</f>
        <v>26.88</v>
      </c>
    </row>
    <row r="58" spans="1:6" ht="12.75">
      <c r="A58" s="40"/>
      <c r="B58" s="26"/>
      <c r="C58" s="49"/>
      <c r="D58" s="3"/>
      <c r="E58" s="3"/>
      <c r="F58" s="3"/>
    </row>
    <row r="59" spans="1:6" ht="12.75">
      <c r="A59" s="40"/>
      <c r="B59" s="11"/>
      <c r="C59" s="54" t="s">
        <v>206</v>
      </c>
      <c r="D59" s="3"/>
      <c r="E59" s="3"/>
      <c r="F59" s="3"/>
    </row>
    <row r="60" spans="1:6" ht="12.75">
      <c r="A60" s="40">
        <v>24</v>
      </c>
      <c r="B60" s="11" t="s">
        <v>262</v>
      </c>
      <c r="C60" s="53" t="s">
        <v>119</v>
      </c>
      <c r="D60" s="3">
        <v>103.5</v>
      </c>
      <c r="E60" s="3">
        <v>70.92</v>
      </c>
      <c r="F60" s="3">
        <f>D60+E60</f>
        <v>174.42000000000002</v>
      </c>
    </row>
    <row r="61" spans="1:6" ht="12.75">
      <c r="A61" s="40">
        <v>25</v>
      </c>
      <c r="B61" s="11" t="s">
        <v>263</v>
      </c>
      <c r="C61" s="53" t="s">
        <v>120</v>
      </c>
      <c r="D61" s="3">
        <v>80.5</v>
      </c>
      <c r="E61" s="3">
        <v>55.16</v>
      </c>
      <c r="F61" s="3">
        <f>D61+E61</f>
        <v>135.66</v>
      </c>
    </row>
    <row r="62" spans="1:6" ht="12.75">
      <c r="A62" s="40">
        <v>26</v>
      </c>
      <c r="B62" s="11" t="s">
        <v>264</v>
      </c>
      <c r="C62" s="53" t="s">
        <v>121</v>
      </c>
      <c r="D62" s="3">
        <v>57.5</v>
      </c>
      <c r="E62" s="3">
        <v>39.4</v>
      </c>
      <c r="F62" s="3">
        <f>D62+E62</f>
        <v>96.9</v>
      </c>
    </row>
    <row r="63" spans="1:6" ht="12.75">
      <c r="A63" s="40"/>
      <c r="B63" s="11"/>
      <c r="C63" s="53"/>
      <c r="D63" s="3"/>
      <c r="E63" s="3"/>
      <c r="F63" s="3"/>
    </row>
    <row r="64" spans="1:6" ht="12.75">
      <c r="A64" s="40"/>
      <c r="B64" s="11"/>
      <c r="C64" s="52" t="s">
        <v>95</v>
      </c>
      <c r="D64" s="3"/>
      <c r="E64" s="3"/>
      <c r="F64" s="3"/>
    </row>
    <row r="65" spans="1:6" ht="12.75">
      <c r="A65" s="40">
        <v>27</v>
      </c>
      <c r="B65" s="11" t="s">
        <v>265</v>
      </c>
      <c r="C65" s="53" t="s">
        <v>122</v>
      </c>
      <c r="D65" s="3">
        <v>50.3</v>
      </c>
      <c r="E65" s="3">
        <v>35.7</v>
      </c>
      <c r="F65" s="3">
        <f>D65+E65</f>
        <v>86</v>
      </c>
    </row>
    <row r="66" spans="1:6" ht="12.75">
      <c r="A66" s="40">
        <v>28</v>
      </c>
      <c r="B66" s="11" t="s">
        <v>266</v>
      </c>
      <c r="C66" s="53" t="s">
        <v>123</v>
      </c>
      <c r="D66" s="3">
        <v>45.27</v>
      </c>
      <c r="E66" s="3">
        <v>32.13</v>
      </c>
      <c r="F66" s="3">
        <f>D66+E66</f>
        <v>77.4</v>
      </c>
    </row>
    <row r="67" spans="1:6" ht="12.75">
      <c r="A67" s="40">
        <v>29</v>
      </c>
      <c r="B67" s="11" t="s">
        <v>267</v>
      </c>
      <c r="C67" s="53" t="s">
        <v>40</v>
      </c>
      <c r="D67" s="3">
        <v>50.3</v>
      </c>
      <c r="E67" s="3">
        <v>35.7</v>
      </c>
      <c r="F67" s="3">
        <f>D67+E67</f>
        <v>86</v>
      </c>
    </row>
    <row r="68" spans="1:6" ht="12.75">
      <c r="A68" s="40"/>
      <c r="B68" s="4"/>
      <c r="C68" s="52"/>
      <c r="D68" s="3"/>
      <c r="E68" s="3"/>
      <c r="F68" s="3"/>
    </row>
    <row r="69" spans="1:6" ht="12.75">
      <c r="A69" s="40"/>
      <c r="B69" s="4"/>
      <c r="C69" s="52" t="s">
        <v>63</v>
      </c>
      <c r="D69" s="3"/>
      <c r="E69" s="3"/>
      <c r="F69" s="3"/>
    </row>
    <row r="70" spans="1:6" ht="12.75">
      <c r="A70" s="40">
        <v>30</v>
      </c>
      <c r="B70" s="11" t="s">
        <v>268</v>
      </c>
      <c r="C70" s="53" t="s">
        <v>53</v>
      </c>
      <c r="D70" s="3">
        <v>88.36</v>
      </c>
      <c r="E70" s="3">
        <v>67.49</v>
      </c>
      <c r="F70" s="3">
        <f>D70+E70</f>
        <v>155.85</v>
      </c>
    </row>
    <row r="71" spans="1:6" ht="12.75">
      <c r="A71" s="40">
        <v>31</v>
      </c>
      <c r="B71" s="11" t="s">
        <v>269</v>
      </c>
      <c r="C71" s="53" t="s">
        <v>54</v>
      </c>
      <c r="D71" s="3">
        <v>65.33</v>
      </c>
      <c r="E71" s="3">
        <v>49.9</v>
      </c>
      <c r="F71" s="3">
        <f>D71+E71</f>
        <v>115.22999999999999</v>
      </c>
    </row>
    <row r="72" spans="1:6" ht="12.75">
      <c r="A72" s="40">
        <v>32</v>
      </c>
      <c r="B72" s="11" t="s">
        <v>270</v>
      </c>
      <c r="C72" s="53" t="s">
        <v>35</v>
      </c>
      <c r="D72" s="3">
        <v>52.17</v>
      </c>
      <c r="E72" s="3">
        <v>39.85</v>
      </c>
      <c r="F72" s="3">
        <f>D72+E72</f>
        <v>92.02000000000001</v>
      </c>
    </row>
    <row r="73" spans="1:6" ht="12.75">
      <c r="A73" s="40"/>
      <c r="B73" s="11"/>
      <c r="C73" s="54"/>
      <c r="D73" s="3"/>
      <c r="E73" s="3"/>
      <c r="F73" s="3"/>
    </row>
    <row r="74" spans="1:6" ht="12.75">
      <c r="A74" s="40"/>
      <c r="B74" s="4"/>
      <c r="C74" s="52" t="s">
        <v>64</v>
      </c>
      <c r="D74" s="3"/>
      <c r="E74" s="3"/>
      <c r="F74" s="3"/>
    </row>
    <row r="75" spans="1:6" ht="12.75">
      <c r="A75" s="40">
        <v>33</v>
      </c>
      <c r="B75" s="11" t="s">
        <v>271</v>
      </c>
      <c r="C75" s="53" t="s">
        <v>55</v>
      </c>
      <c r="D75" s="3">
        <v>61.8</v>
      </c>
      <c r="E75" s="3">
        <v>56.16</v>
      </c>
      <c r="F75" s="3">
        <f aca="true" t="shared" si="0" ref="F75:F81">D75+E75</f>
        <v>117.96</v>
      </c>
    </row>
    <row r="76" spans="1:6" ht="12.75">
      <c r="A76" s="40">
        <v>34</v>
      </c>
      <c r="B76" s="11" t="s">
        <v>272</v>
      </c>
      <c r="C76" s="53" t="s">
        <v>56</v>
      </c>
      <c r="D76" s="3">
        <v>44.8</v>
      </c>
      <c r="E76" s="3">
        <v>51.5</v>
      </c>
      <c r="F76" s="3">
        <v>46.8</v>
      </c>
    </row>
    <row r="77" spans="1:6" ht="12.75">
      <c r="A77" s="40">
        <v>35</v>
      </c>
      <c r="B77" s="11" t="s">
        <v>273</v>
      </c>
      <c r="C77" s="53" t="s">
        <v>38</v>
      </c>
      <c r="D77" s="3">
        <v>26.78</v>
      </c>
      <c r="E77" s="3">
        <v>24.34</v>
      </c>
      <c r="F77" s="3">
        <f t="shared" si="0"/>
        <v>51.120000000000005</v>
      </c>
    </row>
    <row r="78" spans="1:6" ht="12.75">
      <c r="A78" s="40">
        <v>36</v>
      </c>
      <c r="B78" s="11" t="s">
        <v>92</v>
      </c>
      <c r="C78" s="53" t="s">
        <v>274</v>
      </c>
      <c r="D78" s="3">
        <v>61.8</v>
      </c>
      <c r="E78" s="3">
        <v>56.16</v>
      </c>
      <c r="F78" s="3">
        <f t="shared" si="0"/>
        <v>117.96</v>
      </c>
    </row>
    <row r="79" spans="1:6" ht="12.75">
      <c r="A79" s="40">
        <v>37</v>
      </c>
      <c r="B79" s="11" t="s">
        <v>124</v>
      </c>
      <c r="C79" s="53" t="s">
        <v>125</v>
      </c>
      <c r="D79" s="3">
        <v>154.5</v>
      </c>
      <c r="E79" s="3">
        <v>140.4</v>
      </c>
      <c r="F79" s="3">
        <f t="shared" si="0"/>
        <v>294.9</v>
      </c>
    </row>
    <row r="80" spans="1:6" ht="12.75">
      <c r="A80" s="40">
        <v>38</v>
      </c>
      <c r="B80" s="26" t="s">
        <v>275</v>
      </c>
      <c r="C80" s="49" t="s">
        <v>126</v>
      </c>
      <c r="D80" s="3">
        <v>154.5</v>
      </c>
      <c r="E80" s="3">
        <v>140.4</v>
      </c>
      <c r="F80" s="3">
        <f t="shared" si="0"/>
        <v>294.9</v>
      </c>
    </row>
    <row r="81" spans="1:6" ht="12.75">
      <c r="A81" s="40">
        <v>39</v>
      </c>
      <c r="B81" s="26" t="s">
        <v>276</v>
      </c>
      <c r="C81" s="55" t="s">
        <v>127</v>
      </c>
      <c r="D81" s="3">
        <v>154.5</v>
      </c>
      <c r="E81" s="3">
        <v>140.4</v>
      </c>
      <c r="F81" s="3">
        <f t="shared" si="0"/>
        <v>294.9</v>
      </c>
    </row>
    <row r="82" spans="1:6" ht="12.75">
      <c r="A82" s="40"/>
      <c r="B82" s="26"/>
      <c r="C82" s="49"/>
      <c r="D82" s="3"/>
      <c r="E82" s="3"/>
      <c r="F82" s="3"/>
    </row>
    <row r="83" spans="1:6" ht="12.75">
      <c r="A83" s="40"/>
      <c r="B83" s="4"/>
      <c r="C83" s="52" t="s">
        <v>239</v>
      </c>
      <c r="D83" s="3"/>
      <c r="E83" s="3"/>
      <c r="F83" s="3"/>
    </row>
    <row r="84" spans="1:6" ht="12.75">
      <c r="A84" s="40">
        <v>40</v>
      </c>
      <c r="B84" s="11" t="s">
        <v>277</v>
      </c>
      <c r="C84" s="53" t="s">
        <v>243</v>
      </c>
      <c r="D84" s="3">
        <v>66.8</v>
      </c>
      <c r="E84" s="3">
        <v>28.8</v>
      </c>
      <c r="F84" s="3">
        <f aca="true" t="shared" si="1" ref="F84:F107">D84+E84</f>
        <v>95.6</v>
      </c>
    </row>
    <row r="85" spans="1:6" ht="12.75">
      <c r="A85" s="40">
        <v>41</v>
      </c>
      <c r="B85" s="11" t="s">
        <v>278</v>
      </c>
      <c r="C85" s="53" t="s">
        <v>244</v>
      </c>
      <c r="D85" s="3">
        <v>53.44</v>
      </c>
      <c r="E85" s="3">
        <v>23.04</v>
      </c>
      <c r="F85" s="3">
        <f t="shared" si="1"/>
        <v>76.47999999999999</v>
      </c>
    </row>
    <row r="86" spans="1:6" ht="12.75">
      <c r="A86" s="40">
        <v>42</v>
      </c>
      <c r="B86" s="11" t="s">
        <v>279</v>
      </c>
      <c r="C86" s="53" t="s">
        <v>245</v>
      </c>
      <c r="D86" s="3">
        <v>80.16</v>
      </c>
      <c r="E86" s="3">
        <v>34.56</v>
      </c>
      <c r="F86" s="3">
        <f t="shared" si="1"/>
        <v>114.72</v>
      </c>
    </row>
    <row r="87" spans="1:6" ht="12.75">
      <c r="A87" s="40">
        <v>43</v>
      </c>
      <c r="B87" s="11" t="s">
        <v>90</v>
      </c>
      <c r="C87" s="53" t="s">
        <v>57</v>
      </c>
      <c r="D87" s="3">
        <v>106.88</v>
      </c>
      <c r="E87" s="3">
        <v>80.64</v>
      </c>
      <c r="F87" s="3">
        <f t="shared" si="1"/>
        <v>187.51999999999998</v>
      </c>
    </row>
    <row r="88" spans="1:6" ht="12.75">
      <c r="A88" s="40" t="s">
        <v>367</v>
      </c>
      <c r="B88" s="11"/>
      <c r="C88" s="53" t="s">
        <v>210</v>
      </c>
      <c r="D88" s="3">
        <v>580</v>
      </c>
      <c r="E88" s="3"/>
      <c r="F88" s="3">
        <f t="shared" si="1"/>
        <v>580</v>
      </c>
    </row>
    <row r="89" spans="1:6" ht="12.75">
      <c r="A89" s="40" t="s">
        <v>368</v>
      </c>
      <c r="B89" s="11"/>
      <c r="C89" s="53" t="s">
        <v>211</v>
      </c>
      <c r="D89" s="3">
        <v>870</v>
      </c>
      <c r="E89" s="3"/>
      <c r="F89" s="3">
        <f t="shared" si="1"/>
        <v>870</v>
      </c>
    </row>
    <row r="90" spans="1:6" ht="12.75">
      <c r="A90" s="40" t="s">
        <v>369</v>
      </c>
      <c r="B90" s="11"/>
      <c r="C90" s="53" t="s">
        <v>212</v>
      </c>
      <c r="D90" s="3">
        <v>1160</v>
      </c>
      <c r="E90" s="3"/>
      <c r="F90" s="3">
        <f t="shared" si="1"/>
        <v>1160</v>
      </c>
    </row>
    <row r="91" spans="1:6" ht="12.75">
      <c r="A91" s="40" t="s">
        <v>370</v>
      </c>
      <c r="B91" s="11"/>
      <c r="C91" s="53" t="s">
        <v>213</v>
      </c>
      <c r="D91" s="3">
        <v>1160</v>
      </c>
      <c r="E91" s="3"/>
      <c r="F91" s="3">
        <f t="shared" si="1"/>
        <v>1160</v>
      </c>
    </row>
    <row r="92" spans="1:6" ht="12.75">
      <c r="A92" s="40" t="s">
        <v>371</v>
      </c>
      <c r="B92" s="11"/>
      <c r="C92" s="53" t="s">
        <v>214</v>
      </c>
      <c r="D92" s="3">
        <v>1450</v>
      </c>
      <c r="E92" s="3"/>
      <c r="F92" s="3">
        <f t="shared" si="1"/>
        <v>1450</v>
      </c>
    </row>
    <row r="93" spans="1:6" ht="12.75">
      <c r="A93" s="40" t="s">
        <v>372</v>
      </c>
      <c r="B93" s="11"/>
      <c r="C93" s="53" t="s">
        <v>215</v>
      </c>
      <c r="D93" s="3">
        <v>725</v>
      </c>
      <c r="E93" s="3"/>
      <c r="F93" s="3">
        <f t="shared" si="1"/>
        <v>725</v>
      </c>
    </row>
    <row r="94" spans="1:6" ht="12.75">
      <c r="A94" s="40" t="s">
        <v>373</v>
      </c>
      <c r="B94" s="11"/>
      <c r="C94" s="53" t="s">
        <v>216</v>
      </c>
      <c r="D94" s="3">
        <v>1015</v>
      </c>
      <c r="E94" s="3"/>
      <c r="F94" s="3">
        <f t="shared" si="1"/>
        <v>1015</v>
      </c>
    </row>
    <row r="95" spans="1:6" ht="12.75">
      <c r="A95" s="40" t="s">
        <v>374</v>
      </c>
      <c r="B95" s="11"/>
      <c r="C95" s="53" t="s">
        <v>217</v>
      </c>
      <c r="D95" s="3">
        <v>1305</v>
      </c>
      <c r="E95" s="3"/>
      <c r="F95" s="3">
        <f t="shared" si="1"/>
        <v>1305</v>
      </c>
    </row>
    <row r="96" spans="1:6" ht="12.75">
      <c r="A96" s="40">
        <v>44</v>
      </c>
      <c r="B96" s="11" t="s">
        <v>91</v>
      </c>
      <c r="C96" s="53" t="s">
        <v>58</v>
      </c>
      <c r="D96" s="3">
        <v>53.44</v>
      </c>
      <c r="E96" s="3">
        <v>34.56</v>
      </c>
      <c r="F96" s="3">
        <f t="shared" si="1"/>
        <v>88</v>
      </c>
    </row>
    <row r="97" spans="1:6" ht="12.75">
      <c r="A97" s="40">
        <v>45</v>
      </c>
      <c r="B97" s="11" t="s">
        <v>128</v>
      </c>
      <c r="C97" s="53" t="s">
        <v>129</v>
      </c>
      <c r="D97" s="3">
        <v>53.44</v>
      </c>
      <c r="E97" s="3">
        <v>34.56</v>
      </c>
      <c r="F97" s="3">
        <f t="shared" si="1"/>
        <v>88</v>
      </c>
    </row>
    <row r="98" spans="1:6" ht="12.75">
      <c r="A98" s="40">
        <v>46</v>
      </c>
      <c r="B98" s="11" t="s">
        <v>130</v>
      </c>
      <c r="C98" s="53" t="s">
        <v>131</v>
      </c>
      <c r="D98" s="3">
        <v>53.44</v>
      </c>
      <c r="E98" s="3">
        <v>34.56</v>
      </c>
      <c r="F98" s="3">
        <f t="shared" si="1"/>
        <v>88</v>
      </c>
    </row>
    <row r="99" spans="1:6" ht="12.75">
      <c r="A99" s="40">
        <v>47</v>
      </c>
      <c r="B99" s="11" t="s">
        <v>280</v>
      </c>
      <c r="C99" s="53" t="s">
        <v>132</v>
      </c>
      <c r="D99" s="3">
        <v>80.16</v>
      </c>
      <c r="E99" s="3">
        <v>51.84</v>
      </c>
      <c r="F99" s="3">
        <f t="shared" si="1"/>
        <v>132</v>
      </c>
    </row>
    <row r="100" spans="1:6" ht="12.75">
      <c r="A100" s="40">
        <v>48</v>
      </c>
      <c r="B100" s="11" t="s">
        <v>281</v>
      </c>
      <c r="C100" s="53" t="s">
        <v>133</v>
      </c>
      <c r="D100" s="3">
        <v>213.76</v>
      </c>
      <c r="E100" s="3">
        <v>92.16</v>
      </c>
      <c r="F100" s="3">
        <f t="shared" si="1"/>
        <v>305.91999999999996</v>
      </c>
    </row>
    <row r="101" spans="1:6" ht="12.75">
      <c r="A101" s="40">
        <v>49</v>
      </c>
      <c r="B101" s="11" t="s">
        <v>282</v>
      </c>
      <c r="C101" s="53" t="s">
        <v>0</v>
      </c>
      <c r="D101" s="3">
        <v>26.72</v>
      </c>
      <c r="E101" s="3">
        <v>17.28</v>
      </c>
      <c r="F101" s="3">
        <f t="shared" si="1"/>
        <v>44</v>
      </c>
    </row>
    <row r="102" spans="1:6" ht="12.75">
      <c r="A102" s="40">
        <v>50</v>
      </c>
      <c r="B102" s="11" t="s">
        <v>283</v>
      </c>
      <c r="C102" s="53" t="s">
        <v>134</v>
      </c>
      <c r="D102" s="3">
        <v>53.44</v>
      </c>
      <c r="E102" s="3">
        <v>34.56</v>
      </c>
      <c r="F102" s="3">
        <f t="shared" si="1"/>
        <v>88</v>
      </c>
    </row>
    <row r="103" spans="1:6" ht="12.75">
      <c r="A103" s="40">
        <v>51</v>
      </c>
      <c r="B103" s="11" t="s">
        <v>284</v>
      </c>
      <c r="C103" s="53" t="s">
        <v>135</v>
      </c>
      <c r="D103" s="3">
        <v>320.64</v>
      </c>
      <c r="E103" s="3">
        <v>138.24</v>
      </c>
      <c r="F103" s="3">
        <f t="shared" si="1"/>
        <v>458.88</v>
      </c>
    </row>
    <row r="104" spans="1:6" ht="12.75">
      <c r="A104" s="40">
        <v>52</v>
      </c>
      <c r="B104" s="11" t="s">
        <v>285</v>
      </c>
      <c r="C104" s="56" t="s">
        <v>240</v>
      </c>
      <c r="D104" s="3">
        <v>53.44</v>
      </c>
      <c r="E104" s="3">
        <v>34.56</v>
      </c>
      <c r="F104" s="3">
        <f t="shared" si="1"/>
        <v>88</v>
      </c>
    </row>
    <row r="105" spans="1:6" ht="12.75">
      <c r="A105" s="40">
        <v>53</v>
      </c>
      <c r="B105" s="11" t="s">
        <v>286</v>
      </c>
      <c r="C105" s="53" t="s">
        <v>241</v>
      </c>
      <c r="D105" s="3">
        <v>53.44</v>
      </c>
      <c r="E105" s="3">
        <v>34.56</v>
      </c>
      <c r="F105" s="3">
        <f t="shared" si="1"/>
        <v>88</v>
      </c>
    </row>
    <row r="106" spans="1:6" ht="12.75">
      <c r="A106" s="40">
        <v>54</v>
      </c>
      <c r="B106" s="11" t="s">
        <v>287</v>
      </c>
      <c r="C106" s="53" t="s">
        <v>140</v>
      </c>
      <c r="D106" s="3">
        <v>53.44</v>
      </c>
      <c r="E106" s="3">
        <v>34.56</v>
      </c>
      <c r="F106" s="3">
        <f t="shared" si="1"/>
        <v>88</v>
      </c>
    </row>
    <row r="107" spans="1:6" ht="12.75">
      <c r="A107" s="40">
        <v>55</v>
      </c>
      <c r="B107" s="11" t="s">
        <v>288</v>
      </c>
      <c r="C107" s="53" t="s">
        <v>142</v>
      </c>
      <c r="D107" s="3">
        <v>26.72</v>
      </c>
      <c r="E107" s="3">
        <v>17.28</v>
      </c>
      <c r="F107" s="3">
        <f t="shared" si="1"/>
        <v>44</v>
      </c>
    </row>
    <row r="108" spans="1:6" ht="12.75">
      <c r="A108" s="40">
        <v>56</v>
      </c>
      <c r="B108" s="11" t="s">
        <v>390</v>
      </c>
      <c r="C108" s="11" t="s">
        <v>391</v>
      </c>
      <c r="D108" s="3">
        <v>66.8</v>
      </c>
      <c r="E108" s="3">
        <v>57.6</v>
      </c>
      <c r="F108" s="3">
        <f>D108+E108</f>
        <v>124.4</v>
      </c>
    </row>
    <row r="109" spans="1:6" ht="12.75">
      <c r="A109" s="40">
        <v>57</v>
      </c>
      <c r="B109" s="11" t="s">
        <v>392</v>
      </c>
      <c r="C109" s="11" t="s">
        <v>393</v>
      </c>
      <c r="D109" s="3">
        <v>66.8</v>
      </c>
      <c r="E109" s="3">
        <v>0</v>
      </c>
      <c r="F109" s="3">
        <f>D109+E109</f>
        <v>66.8</v>
      </c>
    </row>
    <row r="110" spans="1:6" ht="12.75">
      <c r="A110" s="40"/>
      <c r="B110" s="11"/>
      <c r="C110" s="53"/>
      <c r="D110" s="3"/>
      <c r="E110" s="3"/>
      <c r="F110" s="3"/>
    </row>
    <row r="111" spans="1:6" ht="12.75">
      <c r="A111" s="40"/>
      <c r="B111" s="4"/>
      <c r="C111" s="52" t="s">
        <v>204</v>
      </c>
      <c r="D111" s="3"/>
      <c r="E111" s="3"/>
      <c r="F111" s="3"/>
    </row>
    <row r="112" spans="1:6" ht="12.75">
      <c r="A112" s="40">
        <v>58</v>
      </c>
      <c r="B112" s="11" t="s">
        <v>289</v>
      </c>
      <c r="C112" s="53" t="s">
        <v>143</v>
      </c>
      <c r="D112" s="3">
        <v>99.2</v>
      </c>
      <c r="E112" s="3">
        <v>79.4</v>
      </c>
      <c r="F112" s="3">
        <f aca="true" t="shared" si="2" ref="F112:F123">D112+E112</f>
        <v>178.60000000000002</v>
      </c>
    </row>
    <row r="113" spans="1:6" ht="12.75">
      <c r="A113" s="40">
        <v>59</v>
      </c>
      <c r="B113" s="11" t="s">
        <v>290</v>
      </c>
      <c r="C113" s="53" t="s">
        <v>144</v>
      </c>
      <c r="D113" s="3">
        <v>79.36</v>
      </c>
      <c r="E113" s="3">
        <v>63.52</v>
      </c>
      <c r="F113" s="3">
        <f t="shared" si="2"/>
        <v>142.88</v>
      </c>
    </row>
    <row r="114" spans="1:6" ht="12.75">
      <c r="A114" s="40">
        <v>60</v>
      </c>
      <c r="B114" s="11" t="s">
        <v>146</v>
      </c>
      <c r="C114" s="53" t="s">
        <v>147</v>
      </c>
      <c r="D114" s="3">
        <v>119.04</v>
      </c>
      <c r="E114" s="3">
        <v>95.28</v>
      </c>
      <c r="F114" s="3">
        <f t="shared" si="2"/>
        <v>214.32</v>
      </c>
    </row>
    <row r="115" spans="1:6" ht="12.75">
      <c r="A115" s="40">
        <v>61</v>
      </c>
      <c r="B115" s="11" t="s">
        <v>157</v>
      </c>
      <c r="C115" s="53" t="s">
        <v>148</v>
      </c>
      <c r="D115" s="3">
        <v>79.36</v>
      </c>
      <c r="E115" s="3">
        <v>63.52</v>
      </c>
      <c r="F115" s="3">
        <f t="shared" si="2"/>
        <v>142.88</v>
      </c>
    </row>
    <row r="116" spans="1:6" ht="12.75">
      <c r="A116" s="40">
        <v>62</v>
      </c>
      <c r="B116" s="11" t="s">
        <v>149</v>
      </c>
      <c r="C116" s="53" t="s">
        <v>150</v>
      </c>
      <c r="D116" s="3">
        <v>79.36</v>
      </c>
      <c r="E116" s="3">
        <v>63.52</v>
      </c>
      <c r="F116" s="3">
        <f t="shared" si="2"/>
        <v>142.88</v>
      </c>
    </row>
    <row r="117" spans="1:6" ht="12.75">
      <c r="A117" s="40">
        <v>63</v>
      </c>
      <c r="B117" s="11" t="s">
        <v>156</v>
      </c>
      <c r="C117" s="53" t="s">
        <v>151</v>
      </c>
      <c r="D117" s="3">
        <v>79.36</v>
      </c>
      <c r="E117" s="3">
        <v>63.52</v>
      </c>
      <c r="F117" s="3">
        <f t="shared" si="2"/>
        <v>142.88</v>
      </c>
    </row>
    <row r="118" spans="1:6" ht="12.75">
      <c r="A118" s="40">
        <v>64</v>
      </c>
      <c r="B118" s="11" t="s">
        <v>291</v>
      </c>
      <c r="C118" s="53" t="s">
        <v>158</v>
      </c>
      <c r="D118" s="3">
        <v>99.2</v>
      </c>
      <c r="E118" s="3">
        <v>79.4</v>
      </c>
      <c r="F118" s="3">
        <f t="shared" si="2"/>
        <v>178.60000000000002</v>
      </c>
    </row>
    <row r="119" spans="1:6" ht="12.75">
      <c r="A119" s="40">
        <v>65</v>
      </c>
      <c r="B119" s="11" t="s">
        <v>292</v>
      </c>
      <c r="C119" s="53" t="s">
        <v>152</v>
      </c>
      <c r="D119" s="3">
        <v>158.72</v>
      </c>
      <c r="E119" s="3">
        <v>127.04</v>
      </c>
      <c r="F119" s="3">
        <f t="shared" si="2"/>
        <v>285.76</v>
      </c>
    </row>
    <row r="120" spans="1:6" ht="12.75">
      <c r="A120" s="40">
        <v>66</v>
      </c>
      <c r="B120" s="11" t="s">
        <v>145</v>
      </c>
      <c r="C120" s="53" t="s">
        <v>153</v>
      </c>
      <c r="D120" s="3">
        <v>238.08</v>
      </c>
      <c r="E120" s="3">
        <v>190.56</v>
      </c>
      <c r="F120" s="3">
        <f t="shared" si="2"/>
        <v>428.64</v>
      </c>
    </row>
    <row r="121" spans="1:6" ht="12.75">
      <c r="A121" s="40">
        <v>67</v>
      </c>
      <c r="B121" s="11" t="s">
        <v>136</v>
      </c>
      <c r="C121" s="53" t="s">
        <v>154</v>
      </c>
      <c r="D121" s="3">
        <v>158.72</v>
      </c>
      <c r="E121" s="3">
        <v>127.04</v>
      </c>
      <c r="F121" s="3">
        <f t="shared" si="2"/>
        <v>285.76</v>
      </c>
    </row>
    <row r="122" spans="1:6" ht="12.75">
      <c r="A122" s="40">
        <v>68</v>
      </c>
      <c r="B122" s="11" t="s">
        <v>138</v>
      </c>
      <c r="C122" s="53" t="s">
        <v>155</v>
      </c>
      <c r="D122" s="3">
        <v>158.72</v>
      </c>
      <c r="E122" s="3">
        <v>127.04</v>
      </c>
      <c r="F122" s="3">
        <f t="shared" si="2"/>
        <v>285.76</v>
      </c>
    </row>
    <row r="123" spans="1:6" ht="12.75">
      <c r="A123" s="40">
        <v>69</v>
      </c>
      <c r="B123" s="11" t="s">
        <v>293</v>
      </c>
      <c r="C123" s="56" t="s">
        <v>294</v>
      </c>
      <c r="D123" s="3">
        <v>59.52</v>
      </c>
      <c r="E123" s="3">
        <v>47.64</v>
      </c>
      <c r="F123" s="3">
        <f t="shared" si="2"/>
        <v>107.16</v>
      </c>
    </row>
    <row r="124" spans="1:6" ht="12.75" hidden="1">
      <c r="A124" s="40">
        <v>62</v>
      </c>
      <c r="B124" s="11" t="s">
        <v>138</v>
      </c>
      <c r="C124" s="53" t="s">
        <v>137</v>
      </c>
      <c r="D124" s="3"/>
      <c r="E124" s="3"/>
      <c r="F124" s="3"/>
    </row>
    <row r="125" spans="1:6" ht="12.75" hidden="1">
      <c r="A125" s="40">
        <v>63</v>
      </c>
      <c r="B125" s="11" t="s">
        <v>139</v>
      </c>
      <c r="C125" s="53" t="s">
        <v>140</v>
      </c>
      <c r="D125" s="3"/>
      <c r="E125" s="3"/>
      <c r="F125" s="3"/>
    </row>
    <row r="126" spans="1:6" ht="12.75" hidden="1">
      <c r="A126" s="40">
        <v>64</v>
      </c>
      <c r="B126" s="11" t="s">
        <v>141</v>
      </c>
      <c r="C126" s="53" t="s">
        <v>142</v>
      </c>
      <c r="D126" s="3"/>
      <c r="E126" s="3"/>
      <c r="F126" s="3"/>
    </row>
    <row r="127" spans="1:6" ht="12.75">
      <c r="A127" s="40"/>
      <c r="B127" s="11"/>
      <c r="C127" s="53"/>
      <c r="D127" s="3"/>
      <c r="E127" s="3"/>
      <c r="F127" s="3"/>
    </row>
    <row r="128" spans="1:6" ht="12.75">
      <c r="A128" s="40"/>
      <c r="B128" s="4"/>
      <c r="C128" s="52" t="s">
        <v>65</v>
      </c>
      <c r="D128" s="3"/>
      <c r="E128" s="3"/>
      <c r="F128" s="3"/>
    </row>
    <row r="129" spans="1:6" ht="12.75">
      <c r="A129" s="40">
        <v>70</v>
      </c>
      <c r="B129" s="11" t="s">
        <v>84</v>
      </c>
      <c r="C129" s="53" t="s">
        <v>296</v>
      </c>
      <c r="D129" s="3">
        <v>0</v>
      </c>
      <c r="E129" s="3">
        <v>54.72</v>
      </c>
      <c r="F129" s="3">
        <f>D129+E129</f>
        <v>54.72</v>
      </c>
    </row>
    <row r="130" spans="1:6" ht="12.75">
      <c r="A130" s="40">
        <v>71</v>
      </c>
      <c r="B130" s="11" t="s">
        <v>295</v>
      </c>
      <c r="C130" s="53" t="s">
        <v>159</v>
      </c>
      <c r="D130" s="3">
        <v>88.8</v>
      </c>
      <c r="E130" s="3">
        <v>0</v>
      </c>
      <c r="F130" s="3">
        <f>D130+E130</f>
        <v>88.8</v>
      </c>
    </row>
    <row r="131" spans="1:6" ht="12.75">
      <c r="A131" s="40">
        <v>72</v>
      </c>
      <c r="B131" s="11" t="s">
        <v>394</v>
      </c>
      <c r="C131" s="11" t="s">
        <v>395</v>
      </c>
      <c r="D131" s="3">
        <v>133.2</v>
      </c>
      <c r="E131" s="3">
        <v>102.6</v>
      </c>
      <c r="F131" s="3">
        <f>D131+E131</f>
        <v>235.79999999999998</v>
      </c>
    </row>
    <row r="132" spans="1:6" ht="12.75">
      <c r="A132" s="40">
        <v>73</v>
      </c>
      <c r="B132" s="11" t="s">
        <v>396</v>
      </c>
      <c r="C132" s="11" t="s">
        <v>397</v>
      </c>
      <c r="D132" s="3">
        <v>133.2</v>
      </c>
      <c r="E132" s="3">
        <v>102.6</v>
      </c>
      <c r="F132" s="3">
        <f>D132+E132</f>
        <v>235.79999999999998</v>
      </c>
    </row>
    <row r="133" spans="1:6" ht="12.75">
      <c r="A133" s="40"/>
      <c r="B133" s="11"/>
      <c r="C133" s="53"/>
      <c r="D133" s="3"/>
      <c r="E133" s="3"/>
      <c r="F133" s="3"/>
    </row>
    <row r="134" spans="1:6" ht="12.75">
      <c r="A134" s="40"/>
      <c r="B134" s="4"/>
      <c r="C134" s="52" t="s">
        <v>66</v>
      </c>
      <c r="D134" s="3"/>
      <c r="E134" s="3"/>
      <c r="F134" s="3"/>
    </row>
    <row r="135" spans="1:6" ht="12.75">
      <c r="A135" s="40">
        <v>74</v>
      </c>
      <c r="B135" s="11" t="s">
        <v>297</v>
      </c>
      <c r="C135" s="53" t="s">
        <v>160</v>
      </c>
      <c r="D135" s="3">
        <v>0</v>
      </c>
      <c r="E135" s="3">
        <v>100.36</v>
      </c>
      <c r="F135" s="3">
        <f aca="true" t="shared" si="3" ref="F135:F153">D135+E135</f>
        <v>100.36</v>
      </c>
    </row>
    <row r="136" spans="1:6" ht="12.75">
      <c r="A136" s="40">
        <v>75</v>
      </c>
      <c r="B136" s="11" t="s">
        <v>102</v>
      </c>
      <c r="C136" s="53" t="s">
        <v>161</v>
      </c>
      <c r="D136" s="3">
        <v>0</v>
      </c>
      <c r="E136" s="3">
        <v>19.3</v>
      </c>
      <c r="F136" s="3">
        <f t="shared" si="3"/>
        <v>19.3</v>
      </c>
    </row>
    <row r="137" spans="1:6" ht="12.75">
      <c r="A137" s="40">
        <v>76</v>
      </c>
      <c r="B137" s="11" t="s">
        <v>298</v>
      </c>
      <c r="C137" s="57" t="s">
        <v>42</v>
      </c>
      <c r="D137" s="3">
        <v>0</v>
      </c>
      <c r="E137" s="3">
        <v>57.9</v>
      </c>
      <c r="F137" s="3">
        <f>D137+E137</f>
        <v>57.9</v>
      </c>
    </row>
    <row r="138" spans="1:6" ht="15">
      <c r="A138" s="40">
        <v>77</v>
      </c>
      <c r="B138" s="49" t="s">
        <v>162</v>
      </c>
      <c r="C138" s="58" t="s">
        <v>163</v>
      </c>
      <c r="D138" s="3">
        <v>0</v>
      </c>
      <c r="E138" s="3">
        <v>19.3</v>
      </c>
      <c r="F138" s="3">
        <f t="shared" si="3"/>
        <v>19.3</v>
      </c>
    </row>
    <row r="139" spans="1:6" ht="15">
      <c r="A139" s="40">
        <v>78</v>
      </c>
      <c r="B139" s="26" t="s">
        <v>164</v>
      </c>
      <c r="C139" s="59" t="s">
        <v>167</v>
      </c>
      <c r="D139" s="3">
        <v>0</v>
      </c>
      <c r="E139" s="3">
        <v>34.74</v>
      </c>
      <c r="F139" s="3">
        <f t="shared" si="3"/>
        <v>34.74</v>
      </c>
    </row>
    <row r="140" spans="1:6" ht="12.75">
      <c r="A140" s="40">
        <v>79</v>
      </c>
      <c r="B140" s="26" t="s">
        <v>165</v>
      </c>
      <c r="C140" s="49" t="s">
        <v>168</v>
      </c>
      <c r="D140" s="3">
        <v>0</v>
      </c>
      <c r="E140" s="3">
        <v>38.6</v>
      </c>
      <c r="F140" s="3">
        <f t="shared" si="3"/>
        <v>38.6</v>
      </c>
    </row>
    <row r="141" spans="1:6" ht="12.75">
      <c r="A141" s="40">
        <v>80</v>
      </c>
      <c r="B141" s="11" t="s">
        <v>166</v>
      </c>
      <c r="C141" s="53" t="s">
        <v>169</v>
      </c>
      <c r="D141" s="3">
        <v>0</v>
      </c>
      <c r="E141" s="3">
        <v>27.02</v>
      </c>
      <c r="F141" s="3">
        <f t="shared" si="3"/>
        <v>27.02</v>
      </c>
    </row>
    <row r="142" spans="1:6" ht="15">
      <c r="A142" s="40">
        <v>81</v>
      </c>
      <c r="B142" s="26" t="s">
        <v>94</v>
      </c>
      <c r="C142" s="48" t="s">
        <v>67</v>
      </c>
      <c r="D142" s="3">
        <v>0</v>
      </c>
      <c r="E142" s="3">
        <v>69.48</v>
      </c>
      <c r="F142" s="3">
        <f t="shared" si="3"/>
        <v>69.48</v>
      </c>
    </row>
    <row r="143" spans="1:6" ht="12.75">
      <c r="A143" s="40">
        <v>82</v>
      </c>
      <c r="B143" s="26" t="s">
        <v>85</v>
      </c>
      <c r="C143" s="49" t="s">
        <v>171</v>
      </c>
      <c r="D143" s="3">
        <v>0</v>
      </c>
      <c r="E143" s="3">
        <v>61.76</v>
      </c>
      <c r="F143" s="3">
        <f t="shared" si="3"/>
        <v>61.76</v>
      </c>
    </row>
    <row r="144" spans="1:6" ht="12.75">
      <c r="A144" s="40">
        <v>83</v>
      </c>
      <c r="B144" s="26" t="s">
        <v>93</v>
      </c>
      <c r="C144" s="49" t="s">
        <v>68</v>
      </c>
      <c r="D144" s="3">
        <v>0</v>
      </c>
      <c r="E144" s="3">
        <v>38.6</v>
      </c>
      <c r="F144" s="3">
        <f t="shared" si="3"/>
        <v>38.6</v>
      </c>
    </row>
    <row r="145" spans="1:6" ht="12.75">
      <c r="A145" s="40">
        <v>84</v>
      </c>
      <c r="B145" s="26" t="s">
        <v>170</v>
      </c>
      <c r="C145" s="49" t="s">
        <v>172</v>
      </c>
      <c r="D145" s="3">
        <v>0</v>
      </c>
      <c r="E145" s="3">
        <v>46.32</v>
      </c>
      <c r="F145" s="3">
        <f t="shared" si="3"/>
        <v>46.32</v>
      </c>
    </row>
    <row r="146" spans="1:6" ht="12.75">
      <c r="A146" s="40">
        <v>85</v>
      </c>
      <c r="B146" s="26" t="s">
        <v>87</v>
      </c>
      <c r="C146" s="49" t="s">
        <v>173</v>
      </c>
      <c r="D146" s="3">
        <v>0</v>
      </c>
      <c r="E146" s="3">
        <v>27.02</v>
      </c>
      <c r="F146" s="3">
        <f t="shared" si="3"/>
        <v>27.02</v>
      </c>
    </row>
    <row r="147" spans="1:6" ht="15">
      <c r="A147" s="40">
        <v>86</v>
      </c>
      <c r="B147" s="26" t="s">
        <v>88</v>
      </c>
      <c r="C147" s="48" t="s">
        <v>174</v>
      </c>
      <c r="D147" s="3">
        <v>0</v>
      </c>
      <c r="E147" s="3">
        <v>50.18</v>
      </c>
      <c r="F147" s="3">
        <f t="shared" si="3"/>
        <v>50.18</v>
      </c>
    </row>
    <row r="148" spans="1:6" ht="12.75">
      <c r="A148" s="40">
        <v>87</v>
      </c>
      <c r="B148" s="11" t="s">
        <v>89</v>
      </c>
      <c r="C148" s="53" t="s">
        <v>301</v>
      </c>
      <c r="D148" s="3">
        <v>0</v>
      </c>
      <c r="E148" s="3">
        <v>115.8</v>
      </c>
      <c r="F148" s="3">
        <f t="shared" si="3"/>
        <v>115.8</v>
      </c>
    </row>
    <row r="149" spans="1:6" ht="12.75">
      <c r="A149" s="40">
        <v>88</v>
      </c>
      <c r="B149" s="26" t="s">
        <v>299</v>
      </c>
      <c r="C149" s="49" t="s">
        <v>175</v>
      </c>
      <c r="D149" s="3">
        <v>0</v>
      </c>
      <c r="E149" s="3">
        <v>57.9</v>
      </c>
      <c r="F149" s="3">
        <f t="shared" si="3"/>
        <v>57.9</v>
      </c>
    </row>
    <row r="150" spans="1:6" ht="12.75">
      <c r="A150" s="40">
        <v>89</v>
      </c>
      <c r="B150" s="26" t="s">
        <v>300</v>
      </c>
      <c r="C150" s="49" t="s">
        <v>176</v>
      </c>
      <c r="D150" s="3">
        <v>0</v>
      </c>
      <c r="E150" s="3">
        <v>57.9</v>
      </c>
      <c r="F150" s="3">
        <f t="shared" si="3"/>
        <v>57.9</v>
      </c>
    </row>
    <row r="151" spans="1:6" ht="12.75">
      <c r="A151" s="40">
        <v>90</v>
      </c>
      <c r="B151" s="11" t="s">
        <v>86</v>
      </c>
      <c r="C151" s="53" t="s">
        <v>43</v>
      </c>
      <c r="D151" s="3">
        <v>0</v>
      </c>
      <c r="E151" s="3">
        <v>77.2</v>
      </c>
      <c r="F151" s="3">
        <f t="shared" si="3"/>
        <v>77.2</v>
      </c>
    </row>
    <row r="152" spans="1:6" ht="12.75">
      <c r="A152" s="40">
        <v>91</v>
      </c>
      <c r="B152" s="11" t="s">
        <v>177</v>
      </c>
      <c r="C152" s="53" t="s">
        <v>302</v>
      </c>
      <c r="D152" s="3">
        <v>131.94</v>
      </c>
      <c r="E152" s="3">
        <v>70.92</v>
      </c>
      <c r="F152" s="3">
        <f t="shared" si="3"/>
        <v>202.86</v>
      </c>
    </row>
    <row r="153" spans="1:6" ht="12.75">
      <c r="A153" s="40">
        <v>92</v>
      </c>
      <c r="B153" s="11" t="s">
        <v>178</v>
      </c>
      <c r="C153" s="53" t="s">
        <v>303</v>
      </c>
      <c r="D153" s="3">
        <v>131.94</v>
      </c>
      <c r="E153" s="3">
        <v>70.92</v>
      </c>
      <c r="F153" s="3">
        <f t="shared" si="3"/>
        <v>202.86</v>
      </c>
    </row>
    <row r="154" spans="1:6" ht="12.75">
      <c r="A154" s="40">
        <v>93</v>
      </c>
      <c r="B154" s="11" t="s">
        <v>179</v>
      </c>
      <c r="C154" s="53" t="s">
        <v>304</v>
      </c>
      <c r="D154" s="3">
        <v>131.94</v>
      </c>
      <c r="E154" s="3">
        <v>70.92</v>
      </c>
      <c r="F154" s="3">
        <f>D154+E154</f>
        <v>202.86</v>
      </c>
    </row>
    <row r="155" spans="1:6" ht="12.75">
      <c r="A155" s="40" t="s">
        <v>418</v>
      </c>
      <c r="B155" s="11"/>
      <c r="C155" s="53" t="s">
        <v>208</v>
      </c>
      <c r="D155" s="3">
        <v>131.94</v>
      </c>
      <c r="E155" s="3">
        <v>70.92</v>
      </c>
      <c r="F155" s="3">
        <f>D155+E155</f>
        <v>202.86</v>
      </c>
    </row>
    <row r="156" spans="1:6" ht="12.75">
      <c r="A156" s="40" t="s">
        <v>419</v>
      </c>
      <c r="B156" s="11"/>
      <c r="C156" s="53" t="s">
        <v>207</v>
      </c>
      <c r="D156" s="3">
        <v>131.94</v>
      </c>
      <c r="E156" s="3">
        <v>70.92</v>
      </c>
      <c r="F156" s="3">
        <f>D156+E156</f>
        <v>202.86</v>
      </c>
    </row>
    <row r="157" spans="1:6" ht="12.75">
      <c r="A157" s="40" t="s">
        <v>420</v>
      </c>
      <c r="B157" s="11"/>
      <c r="C157" s="53" t="s">
        <v>209</v>
      </c>
      <c r="D157" s="3">
        <v>131.94</v>
      </c>
      <c r="E157" s="3">
        <v>70.92</v>
      </c>
      <c r="F157" s="3">
        <f>D157+E157</f>
        <v>202.86</v>
      </c>
    </row>
    <row r="158" spans="1:6" ht="15">
      <c r="A158" s="40">
        <v>94</v>
      </c>
      <c r="B158" s="26" t="s">
        <v>325</v>
      </c>
      <c r="C158" s="67" t="s">
        <v>326</v>
      </c>
      <c r="D158" s="3">
        <v>0</v>
      </c>
      <c r="E158" s="3">
        <v>92.64</v>
      </c>
      <c r="F158" s="3">
        <f aca="true" t="shared" si="4" ref="F158:F166">D158+E158</f>
        <v>92.64</v>
      </c>
    </row>
    <row r="159" spans="1:6" ht="12.75">
      <c r="A159" s="40">
        <v>95</v>
      </c>
      <c r="B159" s="26" t="s">
        <v>327</v>
      </c>
      <c r="C159" s="49" t="s">
        <v>328</v>
      </c>
      <c r="D159" s="3">
        <v>0</v>
      </c>
      <c r="E159" s="3">
        <v>23.16</v>
      </c>
      <c r="F159" s="3">
        <f t="shared" si="4"/>
        <v>23.16</v>
      </c>
    </row>
    <row r="160" spans="1:6" ht="12.75">
      <c r="A160" s="40">
        <v>96</v>
      </c>
      <c r="B160" s="26" t="s">
        <v>329</v>
      </c>
      <c r="C160" s="49" t="s">
        <v>330</v>
      </c>
      <c r="D160" s="3">
        <v>0</v>
      </c>
      <c r="E160" s="3">
        <v>96.5</v>
      </c>
      <c r="F160" s="3">
        <f t="shared" si="4"/>
        <v>96.5</v>
      </c>
    </row>
    <row r="161" spans="1:6" ht="12.75">
      <c r="A161" s="40">
        <v>97</v>
      </c>
      <c r="B161" s="26" t="s">
        <v>331</v>
      </c>
      <c r="C161" s="49" t="s">
        <v>332</v>
      </c>
      <c r="D161" s="3">
        <v>0</v>
      </c>
      <c r="E161" s="3">
        <v>69.48</v>
      </c>
      <c r="F161" s="3">
        <f t="shared" si="4"/>
        <v>69.48</v>
      </c>
    </row>
    <row r="162" spans="1:6" ht="12.75">
      <c r="A162" s="40">
        <v>98</v>
      </c>
      <c r="B162" s="26" t="s">
        <v>333</v>
      </c>
      <c r="C162" s="49" t="s">
        <v>334</v>
      </c>
      <c r="D162" s="3">
        <v>0</v>
      </c>
      <c r="E162" s="3">
        <v>77.2</v>
      </c>
      <c r="F162" s="3">
        <f t="shared" si="4"/>
        <v>77.2</v>
      </c>
    </row>
    <row r="163" spans="1:6" ht="12.75">
      <c r="A163" s="40">
        <v>99</v>
      </c>
      <c r="B163" s="26" t="s">
        <v>335</v>
      </c>
      <c r="C163" s="49" t="s">
        <v>336</v>
      </c>
      <c r="D163" s="3">
        <v>0</v>
      </c>
      <c r="E163" s="3">
        <v>88.78</v>
      </c>
      <c r="F163" s="3">
        <f t="shared" si="4"/>
        <v>88.78</v>
      </c>
    </row>
    <row r="164" spans="1:6" ht="12.75">
      <c r="A164" s="40">
        <v>100</v>
      </c>
      <c r="B164" s="26" t="s">
        <v>337</v>
      </c>
      <c r="C164" s="49" t="s">
        <v>339</v>
      </c>
      <c r="D164" s="3">
        <v>0</v>
      </c>
      <c r="E164" s="3">
        <v>88.78</v>
      </c>
      <c r="F164" s="3">
        <f t="shared" si="4"/>
        <v>88.78</v>
      </c>
    </row>
    <row r="165" spans="1:6" ht="12.75">
      <c r="A165" s="40">
        <v>101</v>
      </c>
      <c r="B165" s="26" t="s">
        <v>338</v>
      </c>
      <c r="C165" s="49" t="s">
        <v>340</v>
      </c>
      <c r="D165" s="3">
        <v>0</v>
      </c>
      <c r="E165" s="3">
        <v>96.5</v>
      </c>
      <c r="F165" s="3">
        <f t="shared" si="4"/>
        <v>96.5</v>
      </c>
    </row>
    <row r="166" spans="1:6" ht="12.75">
      <c r="A166" s="40">
        <v>102</v>
      </c>
      <c r="B166" s="26" t="s">
        <v>341</v>
      </c>
      <c r="C166" s="49" t="s">
        <v>342</v>
      </c>
      <c r="D166" s="3">
        <v>0</v>
      </c>
      <c r="E166" s="3">
        <v>115.8</v>
      </c>
      <c r="F166" s="3">
        <f t="shared" si="4"/>
        <v>115.8</v>
      </c>
    </row>
    <row r="167" spans="1:6" ht="12.75">
      <c r="A167" s="40">
        <v>103</v>
      </c>
      <c r="B167" s="26" t="s">
        <v>343</v>
      </c>
      <c r="C167" s="49" t="s">
        <v>344</v>
      </c>
      <c r="D167" s="3">
        <v>0</v>
      </c>
      <c r="E167" s="3">
        <v>77.2</v>
      </c>
      <c r="F167" s="3">
        <f>D167+E167</f>
        <v>77.2</v>
      </c>
    </row>
    <row r="168" spans="1:6" ht="12.75">
      <c r="A168" s="40">
        <v>104</v>
      </c>
      <c r="B168" s="26" t="s">
        <v>345</v>
      </c>
      <c r="C168" s="49" t="s">
        <v>346</v>
      </c>
      <c r="D168" s="3">
        <v>0</v>
      </c>
      <c r="E168" s="3">
        <v>77.2</v>
      </c>
      <c r="F168" s="3">
        <f>D168+E168</f>
        <v>77.2</v>
      </c>
    </row>
    <row r="169" spans="1:6" ht="12.75">
      <c r="A169" s="40">
        <v>105</v>
      </c>
      <c r="B169" s="26" t="s">
        <v>347</v>
      </c>
      <c r="C169" s="49" t="s">
        <v>348</v>
      </c>
      <c r="D169" s="3">
        <v>0</v>
      </c>
      <c r="E169" s="3">
        <v>77.2</v>
      </c>
      <c r="F169" s="3">
        <f>D169+E169</f>
        <v>77.2</v>
      </c>
    </row>
    <row r="170" spans="1:6" ht="12.75">
      <c r="A170" s="40">
        <v>106</v>
      </c>
      <c r="B170" s="11" t="s">
        <v>349</v>
      </c>
      <c r="C170" s="53" t="s">
        <v>350</v>
      </c>
      <c r="D170" s="3">
        <v>0</v>
      </c>
      <c r="E170" s="3">
        <v>77.2</v>
      </c>
      <c r="F170" s="3">
        <f>D170+E170</f>
        <v>77.2</v>
      </c>
    </row>
    <row r="171" spans="1:6" ht="25.5">
      <c r="A171" s="40">
        <v>107</v>
      </c>
      <c r="B171" s="11" t="s">
        <v>351</v>
      </c>
      <c r="C171" s="68" t="s">
        <v>352</v>
      </c>
      <c r="D171" s="3">
        <v>0</v>
      </c>
      <c r="E171" s="3">
        <v>77.2</v>
      </c>
      <c r="F171" s="3">
        <f>D171+E171</f>
        <v>77.2</v>
      </c>
    </row>
    <row r="172" spans="1:6" ht="12.75">
      <c r="A172" s="40"/>
      <c r="B172" s="11"/>
      <c r="C172" s="53"/>
      <c r="D172" s="3"/>
      <c r="E172" s="3"/>
      <c r="F172" s="3"/>
    </row>
    <row r="173" spans="1:6" ht="12.75">
      <c r="A173" s="40"/>
      <c r="B173" s="4"/>
      <c r="C173" s="52" t="s">
        <v>76</v>
      </c>
      <c r="D173" s="3"/>
      <c r="E173" s="3"/>
      <c r="F173" s="3"/>
    </row>
    <row r="174" spans="1:6" ht="12.75">
      <c r="A174" s="40">
        <v>108</v>
      </c>
      <c r="B174" s="26" t="s">
        <v>77</v>
      </c>
      <c r="C174" s="49" t="s">
        <v>69</v>
      </c>
      <c r="D174" s="3">
        <v>78</v>
      </c>
      <c r="E174" s="3">
        <v>57.8</v>
      </c>
      <c r="F174" s="3">
        <f aca="true" t="shared" si="5" ref="F174:F184">D174+E174</f>
        <v>135.8</v>
      </c>
    </row>
    <row r="175" spans="1:6" ht="12.75">
      <c r="A175" s="40">
        <v>109</v>
      </c>
      <c r="B175" s="26" t="s">
        <v>78</v>
      </c>
      <c r="C175" s="49" t="s">
        <v>70</v>
      </c>
      <c r="D175" s="3">
        <v>78</v>
      </c>
      <c r="E175" s="3">
        <v>57.8</v>
      </c>
      <c r="F175" s="3">
        <f t="shared" si="5"/>
        <v>135.8</v>
      </c>
    </row>
    <row r="176" spans="1:6" ht="12.75">
      <c r="A176" s="40">
        <v>110</v>
      </c>
      <c r="B176" s="26" t="s">
        <v>79</v>
      </c>
      <c r="C176" s="49" t="s">
        <v>71</v>
      </c>
      <c r="D176" s="3">
        <v>78</v>
      </c>
      <c r="E176" s="3">
        <v>57.8</v>
      </c>
      <c r="F176" s="3">
        <f t="shared" si="5"/>
        <v>135.8</v>
      </c>
    </row>
    <row r="177" spans="1:6" ht="12.75">
      <c r="A177" s="40">
        <v>111</v>
      </c>
      <c r="B177" s="26" t="s">
        <v>80</v>
      </c>
      <c r="C177" s="49" t="s">
        <v>305</v>
      </c>
      <c r="D177" s="3">
        <v>97.5</v>
      </c>
      <c r="E177" s="3">
        <v>72.25</v>
      </c>
      <c r="F177" s="3">
        <f t="shared" si="5"/>
        <v>169.75</v>
      </c>
    </row>
    <row r="178" spans="1:6" ht="12.75">
      <c r="A178" s="40">
        <v>112</v>
      </c>
      <c r="B178" s="26" t="s">
        <v>81</v>
      </c>
      <c r="C178" s="49" t="s">
        <v>72</v>
      </c>
      <c r="D178" s="3">
        <v>78</v>
      </c>
      <c r="E178" s="3">
        <v>57.8</v>
      </c>
      <c r="F178" s="3">
        <f t="shared" si="5"/>
        <v>135.8</v>
      </c>
    </row>
    <row r="179" spans="1:6" ht="12.75">
      <c r="A179" s="40">
        <v>113</v>
      </c>
      <c r="B179" s="26" t="s">
        <v>82</v>
      </c>
      <c r="C179" s="49" t="s">
        <v>73</v>
      </c>
      <c r="D179" s="3">
        <v>78</v>
      </c>
      <c r="E179" s="3">
        <v>57.8</v>
      </c>
      <c r="F179" s="3">
        <f t="shared" si="5"/>
        <v>135.8</v>
      </c>
    </row>
    <row r="180" spans="1:6" ht="12.75">
      <c r="A180" s="40">
        <v>114</v>
      </c>
      <c r="B180" s="26" t="s">
        <v>83</v>
      </c>
      <c r="C180" s="49" t="s">
        <v>306</v>
      </c>
      <c r="D180" s="3">
        <v>58.5</v>
      </c>
      <c r="E180" s="3">
        <v>43.35</v>
      </c>
      <c r="F180" s="3">
        <f t="shared" si="5"/>
        <v>101.85</v>
      </c>
    </row>
    <row r="181" spans="1:6" ht="25.5">
      <c r="A181" s="40">
        <v>115</v>
      </c>
      <c r="B181" s="26" t="s">
        <v>307</v>
      </c>
      <c r="C181" s="49" t="s">
        <v>74</v>
      </c>
      <c r="D181" s="3">
        <v>78</v>
      </c>
      <c r="E181" s="3">
        <v>57.8</v>
      </c>
      <c r="F181" s="3">
        <f t="shared" si="5"/>
        <v>135.8</v>
      </c>
    </row>
    <row r="182" spans="1:6" ht="25.5">
      <c r="A182" s="40">
        <v>116</v>
      </c>
      <c r="B182" s="26" t="s">
        <v>308</v>
      </c>
      <c r="C182" s="49" t="s">
        <v>75</v>
      </c>
      <c r="D182" s="3">
        <v>58.5</v>
      </c>
      <c r="E182" s="3">
        <v>43.35</v>
      </c>
      <c r="F182" s="3">
        <f t="shared" si="5"/>
        <v>101.85</v>
      </c>
    </row>
    <row r="183" spans="1:6" ht="12.75">
      <c r="A183" s="40">
        <v>117</v>
      </c>
      <c r="B183" s="26" t="s">
        <v>180</v>
      </c>
      <c r="C183" s="49" t="s">
        <v>181</v>
      </c>
      <c r="D183" s="3">
        <v>78</v>
      </c>
      <c r="E183" s="3">
        <v>57.8</v>
      </c>
      <c r="F183" s="3">
        <f t="shared" si="5"/>
        <v>135.8</v>
      </c>
    </row>
    <row r="184" spans="1:6" ht="12.75">
      <c r="A184" s="40">
        <v>118</v>
      </c>
      <c r="B184" s="26" t="s">
        <v>182</v>
      </c>
      <c r="C184" s="49" t="s">
        <v>183</v>
      </c>
      <c r="D184" s="3">
        <v>97.5</v>
      </c>
      <c r="E184" s="3">
        <v>72.25</v>
      </c>
      <c r="F184" s="3">
        <f t="shared" si="5"/>
        <v>169.75</v>
      </c>
    </row>
    <row r="185" spans="1:6" ht="12.75">
      <c r="A185" s="40"/>
      <c r="B185" s="27"/>
      <c r="C185" s="60"/>
      <c r="D185" s="3"/>
      <c r="E185" s="3"/>
      <c r="F185" s="3"/>
    </row>
    <row r="186" spans="1:6" ht="12.75">
      <c r="A186" s="40"/>
      <c r="B186" s="4"/>
      <c r="C186" s="52" t="s">
        <v>187</v>
      </c>
      <c r="D186" s="3"/>
      <c r="E186" s="3"/>
      <c r="F186" s="3"/>
    </row>
    <row r="187" spans="1:6" ht="12.75">
      <c r="A187" s="40">
        <v>119</v>
      </c>
      <c r="B187" s="11" t="s">
        <v>188</v>
      </c>
      <c r="C187" s="53" t="s">
        <v>309</v>
      </c>
      <c r="D187" s="3">
        <v>0</v>
      </c>
      <c r="E187" s="3">
        <v>33.04</v>
      </c>
      <c r="F187" s="3">
        <f>D187+E187</f>
        <v>33.04</v>
      </c>
    </row>
    <row r="188" spans="1:6" ht="12.75">
      <c r="A188" s="40">
        <v>120</v>
      </c>
      <c r="B188" s="11" t="s">
        <v>189</v>
      </c>
      <c r="C188" s="53" t="s">
        <v>310</v>
      </c>
      <c r="D188" s="3">
        <v>0</v>
      </c>
      <c r="E188" s="3">
        <v>23.6</v>
      </c>
      <c r="F188" s="3">
        <f>D188+E188</f>
        <v>23.6</v>
      </c>
    </row>
    <row r="189" spans="1:6" ht="12.75">
      <c r="A189" s="40">
        <v>121</v>
      </c>
      <c r="B189" s="11" t="s">
        <v>190</v>
      </c>
      <c r="C189" s="53" t="s">
        <v>311</v>
      </c>
      <c r="D189" s="3">
        <v>0</v>
      </c>
      <c r="E189" s="3">
        <v>33.04</v>
      </c>
      <c r="F189" s="3">
        <f>D189+E189</f>
        <v>33.04</v>
      </c>
    </row>
    <row r="190" spans="1:6" ht="12.75">
      <c r="A190" s="40">
        <v>122</v>
      </c>
      <c r="B190" s="11" t="s">
        <v>191</v>
      </c>
      <c r="C190" s="53" t="s">
        <v>312</v>
      </c>
      <c r="D190" s="3">
        <v>0</v>
      </c>
      <c r="E190" s="3">
        <v>70.8</v>
      </c>
      <c r="F190" s="3">
        <f>D190+E190</f>
        <v>70.8</v>
      </c>
    </row>
    <row r="191" spans="1:6" ht="12.75">
      <c r="A191" s="40">
        <v>123</v>
      </c>
      <c r="B191" s="11" t="s">
        <v>192</v>
      </c>
      <c r="C191" s="53" t="s">
        <v>193</v>
      </c>
      <c r="D191" s="3">
        <v>0</v>
      </c>
      <c r="E191" s="3">
        <v>23.6</v>
      </c>
      <c r="F191" s="3">
        <f>D191+E191</f>
        <v>23.6</v>
      </c>
    </row>
    <row r="192" spans="1:6" ht="12.75">
      <c r="A192" s="40"/>
      <c r="B192" s="11"/>
      <c r="C192" s="53"/>
      <c r="D192" s="3"/>
      <c r="E192" s="3"/>
      <c r="F192" s="3"/>
    </row>
    <row r="193" spans="1:6" ht="12.75">
      <c r="A193" s="42"/>
      <c r="B193" s="25"/>
      <c r="C193" s="64" t="s">
        <v>101</v>
      </c>
      <c r="D193" s="62"/>
      <c r="E193" s="62"/>
      <c r="F193" s="3"/>
    </row>
    <row r="194" spans="1:6" ht="12.75">
      <c r="A194" s="40">
        <v>124</v>
      </c>
      <c r="B194" s="38" t="s">
        <v>242</v>
      </c>
      <c r="C194" s="49" t="s">
        <v>44</v>
      </c>
      <c r="D194" s="3"/>
      <c r="E194" s="3">
        <v>53.42</v>
      </c>
      <c r="F194" s="3">
        <f aca="true" t="shared" si="6" ref="F194:F199">D194+E194</f>
        <v>53.42</v>
      </c>
    </row>
    <row r="195" spans="1:6" ht="12.75">
      <c r="A195" s="40">
        <v>125</v>
      </c>
      <c r="B195" s="39" t="s">
        <v>46</v>
      </c>
      <c r="C195" s="49" t="s">
        <v>45</v>
      </c>
      <c r="D195" s="3">
        <v>190.57</v>
      </c>
      <c r="E195" s="3">
        <v>145.5</v>
      </c>
      <c r="F195" s="3">
        <f t="shared" si="6"/>
        <v>336.07</v>
      </c>
    </row>
    <row r="196" spans="1:6" ht="12.75">
      <c r="A196" s="40" t="s">
        <v>414</v>
      </c>
      <c r="B196" s="11" t="s">
        <v>270</v>
      </c>
      <c r="C196" s="53" t="s">
        <v>35</v>
      </c>
      <c r="D196" s="3">
        <v>52.17</v>
      </c>
      <c r="E196" s="3">
        <v>39.85</v>
      </c>
      <c r="F196" s="3">
        <f t="shared" si="6"/>
        <v>92.02000000000001</v>
      </c>
    </row>
    <row r="197" spans="1:6" ht="12.75">
      <c r="A197" s="40" t="s">
        <v>415</v>
      </c>
      <c r="B197" s="11" t="s">
        <v>261</v>
      </c>
      <c r="C197" s="53" t="s">
        <v>37</v>
      </c>
      <c r="D197" s="3">
        <v>38.3</v>
      </c>
      <c r="E197" s="3">
        <v>29.95</v>
      </c>
      <c r="F197" s="3">
        <f t="shared" si="6"/>
        <v>68.25</v>
      </c>
    </row>
    <row r="198" spans="1:6" ht="12.75">
      <c r="A198" s="40" t="s">
        <v>416</v>
      </c>
      <c r="B198" s="11" t="s">
        <v>267</v>
      </c>
      <c r="C198" s="53" t="s">
        <v>40</v>
      </c>
      <c r="D198" s="3">
        <v>50.3</v>
      </c>
      <c r="E198" s="3">
        <v>35.7</v>
      </c>
      <c r="F198" s="3">
        <f t="shared" si="6"/>
        <v>86</v>
      </c>
    </row>
    <row r="199" spans="1:6" ht="12.75">
      <c r="A199" s="40" t="s">
        <v>417</v>
      </c>
      <c r="B199" s="11" t="s">
        <v>313</v>
      </c>
      <c r="C199" s="11" t="s">
        <v>246</v>
      </c>
      <c r="D199" s="3">
        <v>49.8</v>
      </c>
      <c r="E199" s="3">
        <v>40</v>
      </c>
      <c r="F199" s="3">
        <f t="shared" si="6"/>
        <v>89.8</v>
      </c>
    </row>
    <row r="200" spans="1:6" ht="15.75">
      <c r="A200" s="40"/>
      <c r="B200" s="31"/>
      <c r="C200" s="32" t="s">
        <v>236</v>
      </c>
      <c r="D200" s="4"/>
      <c r="E200" s="4"/>
      <c r="F200" s="4"/>
    </row>
    <row r="201" spans="1:6" ht="12.75">
      <c r="A201" s="40"/>
      <c r="B201" s="74" t="s">
        <v>235</v>
      </c>
      <c r="C201" s="74"/>
      <c r="D201" s="4"/>
      <c r="E201" s="4"/>
      <c r="F201" s="4"/>
    </row>
    <row r="202" spans="1:6" ht="12.75">
      <c r="A202" s="40"/>
      <c r="B202" s="4"/>
      <c r="C202" s="52" t="s">
        <v>184</v>
      </c>
      <c r="D202" s="3"/>
      <c r="E202" s="3"/>
      <c r="F202" s="3"/>
    </row>
    <row r="203" spans="1:6" ht="12.75">
      <c r="A203" s="40">
        <v>126</v>
      </c>
      <c r="B203" s="26" t="s">
        <v>194</v>
      </c>
      <c r="C203" s="49" t="s">
        <v>195</v>
      </c>
      <c r="D203" s="3">
        <v>0</v>
      </c>
      <c r="E203" s="3">
        <v>64</v>
      </c>
      <c r="F203" s="3">
        <f aca="true" t="shared" si="7" ref="F203:F208">D203+E203</f>
        <v>64</v>
      </c>
    </row>
    <row r="204" spans="1:6" ht="12.75">
      <c r="A204" s="40">
        <v>127</v>
      </c>
      <c r="B204" s="11" t="s">
        <v>196</v>
      </c>
      <c r="C204" s="53" t="s">
        <v>197</v>
      </c>
      <c r="D204" s="3">
        <v>0</v>
      </c>
      <c r="E204" s="3">
        <v>64</v>
      </c>
      <c r="F204" s="3">
        <f t="shared" si="7"/>
        <v>64</v>
      </c>
    </row>
    <row r="205" spans="1:6" ht="12.75">
      <c r="A205" s="40">
        <v>128</v>
      </c>
      <c r="B205" s="11" t="s">
        <v>198</v>
      </c>
      <c r="C205" s="53" t="s">
        <v>199</v>
      </c>
      <c r="D205" s="3">
        <v>0</v>
      </c>
      <c r="E205" s="3">
        <v>80</v>
      </c>
      <c r="F205" s="3">
        <f t="shared" si="7"/>
        <v>80</v>
      </c>
    </row>
    <row r="206" spans="1:6" ht="12.75">
      <c r="A206" s="40">
        <v>129</v>
      </c>
      <c r="B206" s="11" t="s">
        <v>185</v>
      </c>
      <c r="C206" s="53" t="s">
        <v>186</v>
      </c>
      <c r="D206" s="3">
        <v>0</v>
      </c>
      <c r="E206" s="3">
        <v>80</v>
      </c>
      <c r="F206" s="3">
        <f t="shared" si="7"/>
        <v>80</v>
      </c>
    </row>
    <row r="207" spans="1:6" ht="12.75">
      <c r="A207" s="40">
        <v>130</v>
      </c>
      <c r="B207" s="11" t="s">
        <v>200</v>
      </c>
      <c r="C207" s="53" t="s">
        <v>201</v>
      </c>
      <c r="D207" s="3">
        <v>0</v>
      </c>
      <c r="E207" s="3">
        <v>64</v>
      </c>
      <c r="F207" s="3">
        <f t="shared" si="7"/>
        <v>64</v>
      </c>
    </row>
    <row r="208" spans="1:6" ht="12.75">
      <c r="A208" s="40">
        <v>131</v>
      </c>
      <c r="B208" s="11" t="s">
        <v>202</v>
      </c>
      <c r="C208" s="53" t="s">
        <v>203</v>
      </c>
      <c r="D208" s="3">
        <v>0</v>
      </c>
      <c r="E208" s="3">
        <v>51.2</v>
      </c>
      <c r="F208" s="3">
        <f t="shared" si="7"/>
        <v>51.2</v>
      </c>
    </row>
    <row r="209" spans="1:6" ht="12.75">
      <c r="A209" s="40">
        <v>132</v>
      </c>
      <c r="B209" s="26" t="s">
        <v>317</v>
      </c>
      <c r="C209" s="49" t="s">
        <v>318</v>
      </c>
      <c r="D209" s="3">
        <v>0</v>
      </c>
      <c r="E209" s="3">
        <v>96</v>
      </c>
      <c r="F209" s="3">
        <f aca="true" t="shared" si="8" ref="F209:F219">D209+E209</f>
        <v>96</v>
      </c>
    </row>
    <row r="210" spans="1:6" ht="12.75">
      <c r="A210" s="40">
        <v>133</v>
      </c>
      <c r="B210" s="11" t="s">
        <v>319</v>
      </c>
      <c r="C210" s="53" t="s">
        <v>320</v>
      </c>
      <c r="D210" s="3">
        <v>0</v>
      </c>
      <c r="E210" s="3">
        <v>64</v>
      </c>
      <c r="F210" s="3">
        <f t="shared" si="8"/>
        <v>64</v>
      </c>
    </row>
    <row r="211" spans="1:6" ht="12.75">
      <c r="A211" s="40">
        <v>134</v>
      </c>
      <c r="B211" s="11" t="s">
        <v>321</v>
      </c>
      <c r="C211" s="53" t="s">
        <v>322</v>
      </c>
      <c r="D211" s="3">
        <v>0</v>
      </c>
      <c r="E211" s="3">
        <v>64</v>
      </c>
      <c r="F211" s="3">
        <f t="shared" si="8"/>
        <v>64</v>
      </c>
    </row>
    <row r="212" spans="1:6" ht="12.75">
      <c r="A212" s="40">
        <v>135</v>
      </c>
      <c r="B212" s="11" t="s">
        <v>323</v>
      </c>
      <c r="C212" s="53" t="s">
        <v>324</v>
      </c>
      <c r="D212" s="3">
        <v>0</v>
      </c>
      <c r="E212" s="3">
        <v>64</v>
      </c>
      <c r="F212" s="3">
        <f t="shared" si="8"/>
        <v>64</v>
      </c>
    </row>
    <row r="213" spans="1:6" ht="12.75">
      <c r="A213" s="40">
        <v>136</v>
      </c>
      <c r="B213" s="11" t="s">
        <v>375</v>
      </c>
      <c r="C213" s="11" t="s">
        <v>376</v>
      </c>
      <c r="D213" s="3">
        <v>0</v>
      </c>
      <c r="E213" s="3">
        <v>60.72</v>
      </c>
      <c r="F213" s="3">
        <f t="shared" si="8"/>
        <v>60.72</v>
      </c>
    </row>
    <row r="214" spans="1:6" ht="12.75">
      <c r="A214" s="40">
        <v>137</v>
      </c>
      <c r="B214" s="11" t="s">
        <v>377</v>
      </c>
      <c r="C214" s="11" t="s">
        <v>378</v>
      </c>
      <c r="D214" s="3">
        <v>0</v>
      </c>
      <c r="E214" s="3">
        <v>80.96</v>
      </c>
      <c r="F214" s="3">
        <f t="shared" si="8"/>
        <v>80.96</v>
      </c>
    </row>
    <row r="215" spans="1:6" ht="12.75">
      <c r="A215" s="40">
        <v>138</v>
      </c>
      <c r="B215" s="11" t="s">
        <v>379</v>
      </c>
      <c r="C215" s="11" t="s">
        <v>380</v>
      </c>
      <c r="D215" s="3">
        <v>0</v>
      </c>
      <c r="E215" s="3">
        <v>80.96</v>
      </c>
      <c r="F215" s="3">
        <f t="shared" si="8"/>
        <v>80.96</v>
      </c>
    </row>
    <row r="216" spans="1:6" ht="12.75">
      <c r="A216" s="40">
        <v>139</v>
      </c>
      <c r="B216" s="11" t="s">
        <v>381</v>
      </c>
      <c r="C216" s="11" t="s">
        <v>382</v>
      </c>
      <c r="D216" s="3">
        <v>0</v>
      </c>
      <c r="E216" s="3">
        <v>40.48</v>
      </c>
      <c r="F216" s="3">
        <f t="shared" si="8"/>
        <v>40.48</v>
      </c>
    </row>
    <row r="217" spans="1:6" ht="12.75">
      <c r="A217" s="40">
        <v>140</v>
      </c>
      <c r="B217" s="11" t="s">
        <v>383</v>
      </c>
      <c r="C217" s="11" t="s">
        <v>384</v>
      </c>
      <c r="D217" s="3">
        <v>0</v>
      </c>
      <c r="E217" s="3">
        <v>40.48</v>
      </c>
      <c r="F217" s="3">
        <f t="shared" si="8"/>
        <v>40.48</v>
      </c>
    </row>
    <row r="218" spans="1:6" ht="12.75">
      <c r="A218" s="40">
        <v>141</v>
      </c>
      <c r="B218" s="11" t="s">
        <v>385</v>
      </c>
      <c r="C218" s="11" t="s">
        <v>386</v>
      </c>
      <c r="D218" s="3">
        <v>0</v>
      </c>
      <c r="E218" s="3">
        <v>80.96</v>
      </c>
      <c r="F218" s="3">
        <f t="shared" si="8"/>
        <v>80.96</v>
      </c>
    </row>
    <row r="219" spans="1:6" ht="12.75">
      <c r="A219" s="40">
        <v>142</v>
      </c>
      <c r="B219" s="11" t="s">
        <v>387</v>
      </c>
      <c r="C219" s="4" t="s">
        <v>388</v>
      </c>
      <c r="D219" s="3">
        <v>0</v>
      </c>
      <c r="E219" s="3">
        <v>80.96</v>
      </c>
      <c r="F219" s="3">
        <f t="shared" si="8"/>
        <v>80.96</v>
      </c>
    </row>
    <row r="220" spans="1:6" ht="12.75">
      <c r="A220" s="40">
        <v>143</v>
      </c>
      <c r="B220" s="11" t="s">
        <v>398</v>
      </c>
      <c r="C220" s="11" t="s">
        <v>399</v>
      </c>
      <c r="D220" s="3">
        <v>0</v>
      </c>
      <c r="E220" s="3">
        <v>80.96</v>
      </c>
      <c r="F220" s="3">
        <f>D220+E220</f>
        <v>80.96</v>
      </c>
    </row>
    <row r="221" spans="1:6" ht="12.75">
      <c r="A221" s="40">
        <v>144</v>
      </c>
      <c r="B221" s="11" t="s">
        <v>383</v>
      </c>
      <c r="C221" s="11" t="s">
        <v>400</v>
      </c>
      <c r="D221" s="3">
        <v>0</v>
      </c>
      <c r="E221" s="3">
        <v>101.2</v>
      </c>
      <c r="F221" s="3">
        <f>D221+E221</f>
        <v>101.2</v>
      </c>
    </row>
    <row r="222" spans="1:6" ht="12.75">
      <c r="A222" s="40"/>
      <c r="B222" s="11"/>
      <c r="C222" s="11"/>
      <c r="D222" s="3"/>
      <c r="E222" s="3"/>
      <c r="F222" s="3"/>
    </row>
    <row r="223" spans="1:6" ht="15.75">
      <c r="A223" s="40"/>
      <c r="B223" s="11"/>
      <c r="C223" s="32" t="s">
        <v>238</v>
      </c>
      <c r="D223" s="3"/>
      <c r="E223" s="3"/>
      <c r="F223" s="3"/>
    </row>
    <row r="224" spans="1:6" ht="12.75">
      <c r="A224" s="40"/>
      <c r="B224" s="74" t="s">
        <v>235</v>
      </c>
      <c r="C224" s="74"/>
      <c r="D224" s="3"/>
      <c r="E224" s="3"/>
      <c r="F224" s="3"/>
    </row>
    <row r="225" spans="1:6" ht="12.75">
      <c r="A225" s="40"/>
      <c r="B225" s="11"/>
      <c r="C225" s="70" t="s">
        <v>401</v>
      </c>
      <c r="D225" s="3"/>
      <c r="E225" s="3"/>
      <c r="F225" s="3"/>
    </row>
    <row r="226" spans="1:6" ht="12.75">
      <c r="A226" s="40">
        <v>145</v>
      </c>
      <c r="B226" s="11" t="s">
        <v>402</v>
      </c>
      <c r="C226" s="11" t="s">
        <v>403</v>
      </c>
      <c r="D226" s="3">
        <v>73.8</v>
      </c>
      <c r="E226" s="3">
        <v>55.9</v>
      </c>
      <c r="F226" s="3">
        <f>D226+E226</f>
        <v>129.7</v>
      </c>
    </row>
    <row r="227" spans="1:6" ht="12.75">
      <c r="A227" s="40"/>
      <c r="B227" s="11"/>
      <c r="C227" s="11"/>
      <c r="D227" s="3"/>
      <c r="E227" s="3"/>
      <c r="F227" s="3"/>
    </row>
    <row r="228" spans="1:6" ht="15.75">
      <c r="A228" s="40"/>
      <c r="B228" s="31"/>
      <c r="C228" s="32" t="s">
        <v>236</v>
      </c>
      <c r="D228" s="3"/>
      <c r="E228" s="3"/>
      <c r="F228" s="3"/>
    </row>
    <row r="229" spans="1:6" ht="12.75">
      <c r="A229" s="40"/>
      <c r="B229" s="74" t="s">
        <v>235</v>
      </c>
      <c r="C229" s="74"/>
      <c r="D229" s="3"/>
      <c r="E229" s="3"/>
      <c r="F229" s="3"/>
    </row>
    <row r="230" spans="1:6" ht="15.75">
      <c r="A230" s="41"/>
      <c r="B230" s="32"/>
      <c r="C230" s="63" t="s">
        <v>99</v>
      </c>
      <c r="D230" s="3"/>
      <c r="E230" s="3"/>
      <c r="F230" s="3"/>
    </row>
    <row r="231" spans="1:6" ht="12.75">
      <c r="A231" s="40">
        <v>146</v>
      </c>
      <c r="B231" s="4"/>
      <c r="C231" s="56" t="s">
        <v>225</v>
      </c>
      <c r="D231" s="3"/>
      <c r="E231" s="3"/>
      <c r="F231" s="3"/>
    </row>
    <row r="232" spans="1:6" ht="12.75">
      <c r="A232" s="40" t="s">
        <v>404</v>
      </c>
      <c r="B232" s="4"/>
      <c r="C232" s="56" t="s">
        <v>226</v>
      </c>
      <c r="D232" s="3"/>
      <c r="E232" s="3"/>
      <c r="F232" s="3">
        <v>1245.42</v>
      </c>
    </row>
    <row r="233" spans="1:6" ht="12.75">
      <c r="A233" s="40"/>
      <c r="B233" s="4"/>
      <c r="C233" s="4"/>
      <c r="D233" s="3"/>
      <c r="E233" s="3"/>
      <c r="F233" s="3"/>
    </row>
    <row r="234" spans="1:6" ht="12.75">
      <c r="A234" s="42"/>
      <c r="B234" s="25"/>
      <c r="C234" s="66" t="s">
        <v>100</v>
      </c>
      <c r="D234" s="3"/>
      <c r="E234" s="3"/>
      <c r="F234" s="3"/>
    </row>
    <row r="235" spans="1:6" ht="12.75">
      <c r="A235" s="40">
        <v>147</v>
      </c>
      <c r="B235" s="4"/>
      <c r="C235" s="56" t="s">
        <v>232</v>
      </c>
      <c r="D235" s="3"/>
      <c r="E235" s="3"/>
      <c r="F235" s="3"/>
    </row>
    <row r="236" spans="1:6" ht="12.75">
      <c r="A236" s="40" t="s">
        <v>405</v>
      </c>
      <c r="B236" s="4"/>
      <c r="C236" s="4" t="s">
        <v>226</v>
      </c>
      <c r="D236" s="3"/>
      <c r="E236" s="3"/>
      <c r="F236" s="3">
        <v>499.1</v>
      </c>
    </row>
    <row r="237" spans="1:6" ht="12.75">
      <c r="A237" s="40"/>
      <c r="B237" s="4"/>
      <c r="C237" s="56"/>
      <c r="D237" s="3"/>
      <c r="E237" s="3"/>
      <c r="F237" s="3"/>
    </row>
    <row r="238" spans="1:6" ht="15.75">
      <c r="A238" s="40"/>
      <c r="B238" s="31"/>
      <c r="C238" s="32" t="s">
        <v>237</v>
      </c>
      <c r="D238" s="4"/>
      <c r="E238" s="4"/>
      <c r="F238" s="4"/>
    </row>
    <row r="239" spans="1:6" ht="12.75">
      <c r="A239" s="65"/>
      <c r="B239" s="74" t="s">
        <v>235</v>
      </c>
      <c r="C239" s="74"/>
      <c r="D239" s="21"/>
      <c r="E239" s="21"/>
      <c r="F239" s="21"/>
    </row>
    <row r="240" spans="1:6" ht="15.75">
      <c r="A240" s="41"/>
      <c r="B240" s="32"/>
      <c r="C240" s="63" t="s">
        <v>99</v>
      </c>
      <c r="D240" s="3"/>
      <c r="E240" s="3"/>
      <c r="F240" s="3"/>
    </row>
    <row r="241" spans="1:6" ht="12.75">
      <c r="A241" s="40">
        <v>148</v>
      </c>
      <c r="B241" s="4"/>
      <c r="C241" s="56" t="s">
        <v>225</v>
      </c>
      <c r="D241" s="3"/>
      <c r="E241" s="3"/>
      <c r="F241" s="3"/>
    </row>
    <row r="242" spans="1:6" ht="12.75">
      <c r="A242" s="40" t="s">
        <v>406</v>
      </c>
      <c r="B242" s="4"/>
      <c r="C242" s="56" t="s">
        <v>229</v>
      </c>
      <c r="D242" s="3"/>
      <c r="E242" s="3"/>
      <c r="F242" s="3">
        <v>2215.02</v>
      </c>
    </row>
    <row r="243" spans="1:6" ht="12.75">
      <c r="A243" s="40"/>
      <c r="B243" s="4"/>
      <c r="C243" s="56"/>
      <c r="D243" s="3"/>
      <c r="E243" s="3"/>
      <c r="F243" s="3"/>
    </row>
    <row r="244" spans="1:6" ht="15.75">
      <c r="A244" s="40"/>
      <c r="B244" s="31"/>
      <c r="C244" s="32" t="s">
        <v>238</v>
      </c>
      <c r="D244" s="4"/>
      <c r="E244" s="4"/>
      <c r="F244" s="4"/>
    </row>
    <row r="245" spans="1:6" ht="12.75">
      <c r="A245" s="65"/>
      <c r="B245" s="74" t="s">
        <v>235</v>
      </c>
      <c r="C245" s="74"/>
      <c r="D245" s="21"/>
      <c r="E245" s="21"/>
      <c r="F245" s="4"/>
    </row>
    <row r="246" spans="1:6" ht="15.75">
      <c r="A246" s="41"/>
      <c r="B246" s="32"/>
      <c r="C246" s="63" t="s">
        <v>99</v>
      </c>
      <c r="D246" s="3"/>
      <c r="E246" s="3"/>
      <c r="F246" s="3"/>
    </row>
    <row r="247" spans="1:6" ht="12.75">
      <c r="A247" s="40">
        <v>149</v>
      </c>
      <c r="B247" s="4"/>
      <c r="C247" s="56" t="s">
        <v>225</v>
      </c>
      <c r="D247" s="3"/>
      <c r="E247" s="3"/>
      <c r="F247" s="3"/>
    </row>
    <row r="248" spans="1:6" ht="12.75">
      <c r="A248" s="40" t="s">
        <v>407</v>
      </c>
      <c r="B248" s="4"/>
      <c r="C248" s="56" t="s">
        <v>227</v>
      </c>
      <c r="D248" s="3"/>
      <c r="E248" s="3"/>
      <c r="F248" s="3">
        <v>2110.94</v>
      </c>
    </row>
    <row r="249" spans="1:6" ht="12.75">
      <c r="A249" s="40" t="s">
        <v>408</v>
      </c>
      <c r="B249" s="4"/>
      <c r="C249" s="56" t="s">
        <v>228</v>
      </c>
      <c r="D249" s="3"/>
      <c r="E249" s="3"/>
      <c r="F249" s="3">
        <v>1257.7</v>
      </c>
    </row>
    <row r="250" spans="1:6" ht="12.75">
      <c r="A250" s="40" t="s">
        <v>409</v>
      </c>
      <c r="B250" s="4"/>
      <c r="C250" s="56" t="s">
        <v>230</v>
      </c>
      <c r="D250" s="3"/>
      <c r="E250" s="3"/>
      <c r="F250" s="3">
        <v>1372.3</v>
      </c>
    </row>
    <row r="251" spans="1:6" ht="12.75">
      <c r="A251" s="40" t="s">
        <v>410</v>
      </c>
      <c r="B251" s="4"/>
      <c r="C251" s="56" t="s">
        <v>231</v>
      </c>
      <c r="D251" s="3"/>
      <c r="E251" s="3"/>
      <c r="F251" s="3">
        <v>1372.3</v>
      </c>
    </row>
    <row r="252" spans="1:6" ht="12.75">
      <c r="A252" s="42"/>
      <c r="B252" s="4"/>
      <c r="C252" s="66" t="s">
        <v>100</v>
      </c>
      <c r="D252" s="3"/>
      <c r="E252" s="3"/>
      <c r="F252" s="3"/>
    </row>
    <row r="253" spans="1:6" ht="12.75">
      <c r="A253" s="40">
        <v>150</v>
      </c>
      <c r="B253" s="4"/>
      <c r="C253" s="56" t="s">
        <v>232</v>
      </c>
      <c r="D253" s="3"/>
      <c r="E253" s="3"/>
      <c r="F253" s="3"/>
    </row>
    <row r="254" spans="1:6" ht="12.75">
      <c r="A254" s="40" t="s">
        <v>412</v>
      </c>
      <c r="B254" s="4"/>
      <c r="C254" s="4" t="s">
        <v>227</v>
      </c>
      <c r="D254" s="3"/>
      <c r="E254" s="3"/>
      <c r="F254" s="3">
        <v>718.06</v>
      </c>
    </row>
    <row r="255" spans="1:6" ht="12.75">
      <c r="A255" s="40" t="s">
        <v>411</v>
      </c>
      <c r="B255" s="4"/>
      <c r="C255" s="4" t="s">
        <v>228</v>
      </c>
      <c r="D255" s="3"/>
      <c r="E255" s="3"/>
      <c r="F255" s="3">
        <v>647.71</v>
      </c>
    </row>
    <row r="256" spans="1:6" ht="12.75">
      <c r="A256" s="40" t="s">
        <v>413</v>
      </c>
      <c r="B256" s="4"/>
      <c r="C256" s="4" t="s">
        <v>230</v>
      </c>
      <c r="D256" s="3"/>
      <c r="E256" s="3"/>
      <c r="F256" s="3">
        <v>747.06</v>
      </c>
    </row>
    <row r="257" spans="1:3" s="13" customFormat="1" ht="12.75">
      <c r="A257" s="46"/>
      <c r="C257" s="47"/>
    </row>
    <row r="258" spans="1:42" ht="12.75">
      <c r="A258" s="44"/>
      <c r="B258" s="45"/>
      <c r="C258" s="28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</row>
    <row r="259" spans="1:42" ht="12.75">
      <c r="A259" s="73"/>
      <c r="B259" s="73"/>
      <c r="C259" s="7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</row>
    <row r="260" spans="1:42" ht="12.75">
      <c r="A260" s="73"/>
      <c r="B260" s="73"/>
      <c r="C260" s="7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</row>
    <row r="261" ht="12.75">
      <c r="A261" s="43"/>
    </row>
    <row r="262" ht="12.75">
      <c r="A262" s="43"/>
    </row>
    <row r="263" ht="12.75">
      <c r="A263" s="43"/>
    </row>
    <row r="264" ht="12.75">
      <c r="A264" s="43"/>
    </row>
    <row r="265" ht="12.75">
      <c r="A265" s="43"/>
    </row>
    <row r="266" ht="12.75">
      <c r="A266" s="43"/>
    </row>
    <row r="267" ht="12.75">
      <c r="A267" s="43"/>
    </row>
    <row r="268" ht="12.75">
      <c r="A268" s="43"/>
    </row>
    <row r="269" ht="12.75">
      <c r="A269" s="43"/>
    </row>
    <row r="270" ht="12.75">
      <c r="A270" s="43"/>
    </row>
    <row r="271" ht="12.75">
      <c r="A271" s="43"/>
    </row>
    <row r="272" ht="12.75">
      <c r="A272" s="43"/>
    </row>
    <row r="273" ht="12.75">
      <c r="A273" s="43"/>
    </row>
    <row r="274" ht="12.75">
      <c r="A274" s="43"/>
    </row>
    <row r="275" ht="12.75">
      <c r="A275" s="43"/>
    </row>
    <row r="276" ht="12.75">
      <c r="A276" s="43"/>
    </row>
    <row r="277" ht="12.75">
      <c r="A277" s="43"/>
    </row>
    <row r="278" ht="12.75">
      <c r="A278" s="43"/>
    </row>
    <row r="279" ht="12.75">
      <c r="A279" s="43"/>
    </row>
    <row r="280" ht="12.75">
      <c r="A280" s="43"/>
    </row>
    <row r="281" ht="12.75">
      <c r="A281" s="43"/>
    </row>
    <row r="282" ht="12.75">
      <c r="A282" s="43"/>
    </row>
    <row r="283" ht="12.75">
      <c r="A283" s="43"/>
    </row>
    <row r="284" ht="12.75">
      <c r="A284" s="43"/>
    </row>
    <row r="285" ht="12.75">
      <c r="A285" s="43"/>
    </row>
    <row r="286" ht="12.75">
      <c r="A286" s="43"/>
    </row>
    <row r="287" ht="12.75">
      <c r="A287" s="43"/>
    </row>
    <row r="288" ht="12.75">
      <c r="A288" s="43"/>
    </row>
    <row r="289" ht="12.75">
      <c r="A289" s="43"/>
    </row>
    <row r="290" ht="12.75">
      <c r="A290" s="43"/>
    </row>
    <row r="291" ht="12.75">
      <c r="A291" s="43"/>
    </row>
    <row r="292" ht="12.75">
      <c r="A292" s="43"/>
    </row>
    <row r="293" ht="12.75">
      <c r="A293" s="43"/>
    </row>
    <row r="294" ht="12.75">
      <c r="A294" s="43"/>
    </row>
    <row r="295" ht="12.75">
      <c r="A295" s="43"/>
    </row>
    <row r="296" ht="12.75">
      <c r="A296" s="43"/>
    </row>
    <row r="297" ht="12.75">
      <c r="A297" s="43"/>
    </row>
    <row r="298" ht="12.75">
      <c r="A298" s="43"/>
    </row>
    <row r="299" ht="12.75">
      <c r="A299" s="43"/>
    </row>
    <row r="300" ht="12.75">
      <c r="A300" s="43"/>
    </row>
    <row r="301" ht="12.75">
      <c r="A301" s="43"/>
    </row>
    <row r="302" ht="12.75">
      <c r="A302" s="43"/>
    </row>
    <row r="303" ht="12.75">
      <c r="A303" s="43"/>
    </row>
    <row r="304" ht="12.75">
      <c r="A304" s="43"/>
    </row>
    <row r="305" ht="12.75">
      <c r="A305" s="43"/>
    </row>
    <row r="306" ht="12.75">
      <c r="A306" s="43"/>
    </row>
    <row r="307" ht="12.75">
      <c r="A307" s="43"/>
    </row>
    <row r="308" ht="12.75">
      <c r="A308" s="43"/>
    </row>
    <row r="309" ht="12.75">
      <c r="A309" s="43"/>
    </row>
    <row r="310" ht="12.75">
      <c r="A310" s="43"/>
    </row>
    <row r="311" ht="12.75">
      <c r="A311" s="43"/>
    </row>
    <row r="312" ht="12.75">
      <c r="A312" s="43"/>
    </row>
    <row r="313" ht="12.75">
      <c r="A313" s="43"/>
    </row>
    <row r="314" ht="12.75">
      <c r="A314" s="43"/>
    </row>
    <row r="315" ht="12.75">
      <c r="A315" s="43"/>
    </row>
    <row r="316" ht="12.75">
      <c r="A316" s="43"/>
    </row>
    <row r="317" ht="12.75">
      <c r="A317" s="43"/>
    </row>
    <row r="318" ht="12.75">
      <c r="A318" s="43"/>
    </row>
    <row r="319" ht="12.75">
      <c r="A319" s="43"/>
    </row>
    <row r="320" ht="12.75">
      <c r="A320" s="43"/>
    </row>
    <row r="321" ht="12.75">
      <c r="A321" s="43"/>
    </row>
    <row r="322" ht="12.75">
      <c r="A322" s="43"/>
    </row>
    <row r="323" ht="12.75">
      <c r="A323" s="43"/>
    </row>
    <row r="324" ht="12.75">
      <c r="A324" s="43"/>
    </row>
    <row r="325" ht="12.75">
      <c r="A325" s="43"/>
    </row>
    <row r="326" ht="12.75">
      <c r="A326" s="43"/>
    </row>
    <row r="327" ht="12.75">
      <c r="A327" s="43"/>
    </row>
    <row r="328" ht="12.75">
      <c r="A328" s="43"/>
    </row>
    <row r="329" ht="12.75">
      <c r="A329" s="43"/>
    </row>
    <row r="330" ht="12.75">
      <c r="A330" s="43"/>
    </row>
    <row r="331" ht="12.75">
      <c r="A331" s="43"/>
    </row>
    <row r="332" ht="12.75">
      <c r="A332" s="43"/>
    </row>
    <row r="333" ht="12.75">
      <c r="A333" s="43"/>
    </row>
    <row r="334" ht="12.75">
      <c r="A334" s="43"/>
    </row>
    <row r="335" ht="12.75">
      <c r="A335" s="43"/>
    </row>
    <row r="336" ht="12.75">
      <c r="A336" s="43"/>
    </row>
    <row r="337" ht="12.75">
      <c r="A337" s="43"/>
    </row>
    <row r="338" ht="12.75">
      <c r="A338" s="43"/>
    </row>
    <row r="339" ht="12.75">
      <c r="A339" s="43"/>
    </row>
    <row r="340" ht="12.75">
      <c r="A340" s="43"/>
    </row>
    <row r="341" ht="12.75">
      <c r="A341" s="43"/>
    </row>
    <row r="342" ht="12.75">
      <c r="A342" s="43"/>
    </row>
    <row r="343" ht="12.75">
      <c r="A343" s="43"/>
    </row>
    <row r="344" ht="12.75">
      <c r="A344" s="43"/>
    </row>
    <row r="345" ht="12.75">
      <c r="A345" s="43"/>
    </row>
    <row r="346" ht="12.75">
      <c r="A346" s="43"/>
    </row>
    <row r="347" ht="12.75">
      <c r="A347" s="43"/>
    </row>
    <row r="348" ht="12.75">
      <c r="A348" s="43"/>
    </row>
    <row r="349" ht="12.75">
      <c r="A349" s="43"/>
    </row>
    <row r="350" ht="12.75">
      <c r="A350" s="43"/>
    </row>
    <row r="351" ht="12.75">
      <c r="A351" s="43"/>
    </row>
    <row r="352" ht="12.75">
      <c r="A352" s="43"/>
    </row>
    <row r="353" ht="12.75">
      <c r="A353" s="43"/>
    </row>
    <row r="354" ht="12.75">
      <c r="A354" s="43"/>
    </row>
  </sheetData>
  <sheetProtection/>
  <mergeCells count="15">
    <mergeCell ref="B224:C224"/>
    <mergeCell ref="B229:C229"/>
    <mergeCell ref="B7:C7"/>
    <mergeCell ref="B10:C10"/>
    <mergeCell ref="B11:C11"/>
    <mergeCell ref="C4:F4"/>
    <mergeCell ref="C1:F1"/>
    <mergeCell ref="C2:F2"/>
    <mergeCell ref="C3:G3"/>
    <mergeCell ref="A260:C260"/>
    <mergeCell ref="B16:C16"/>
    <mergeCell ref="B201:C201"/>
    <mergeCell ref="B239:C239"/>
    <mergeCell ref="B245:C245"/>
    <mergeCell ref="A259:C259"/>
  </mergeCells>
  <printOptions/>
  <pageMargins left="0.5905511811023623" right="0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Даурская Диана</cp:lastModifiedBy>
  <cp:lastPrinted>2013-07-22T03:49:07Z</cp:lastPrinted>
  <dcterms:created xsi:type="dcterms:W3CDTF">1996-10-08T23:32:33Z</dcterms:created>
  <dcterms:modified xsi:type="dcterms:W3CDTF">2019-06-04T09:22:29Z</dcterms:modified>
  <cp:category/>
  <cp:version/>
  <cp:contentType/>
  <cp:contentStatus/>
</cp:coreProperties>
</file>